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20" yWindow="735" windowWidth="9720" windowHeight="4620" tabRatio="1000" activeTab="5"/>
  </bookViews>
  <sheets>
    <sheet name="Jednostki SG" sheetId="1" r:id="rId1"/>
    <sheet name="Osobowy ruch graniczny" sheetId="2" r:id="rId2"/>
    <sheet name="Ruch środki transportu" sheetId="3" r:id="rId3"/>
    <sheet name=" Zatrzymani" sheetId="4" r:id="rId4"/>
    <sheet name="Przekazani i przyjęci" sheetId="5" r:id="rId5"/>
    <sheet name="Ujawniony przemyt" sheetId="6" r:id="rId6"/>
  </sheets>
  <externalReferences>
    <externalReference r:id="rId9"/>
    <externalReference r:id="rId10"/>
    <externalReference r:id="rId11"/>
  </externalReferences>
  <definedNames>
    <definedName name="AccessDatabase" hidden="1">"C:\BIURO_SG\TABELE\STAT_96\szablon za 1996 rok.mdb"</definedName>
    <definedName name="darek" hidden="1">{#N/A,#N/A,FALSE,"23"}</definedName>
    <definedName name="K_NIEZEZWOLENIA" localSheetId="3">'[3]Baza 2005'!#REF!</definedName>
    <definedName name="K_NIEZEZWOLENIA" localSheetId="1">'[2]Baza 2005'!#REF!</definedName>
    <definedName name="K_NIEZEZWOLENIA" localSheetId="2">'[2]Baza 2005'!#REF!</definedName>
    <definedName name="K_NIEZEZWOLENIA">'[1]Baza 2005'!#REF!</definedName>
    <definedName name="wrn.cudzoziemcy._.wydaleni._.99." localSheetId="3" hidden="1">{#N/A,#N/A,FALSE,"24"}</definedName>
    <definedName name="wrn.cudzoziemcy._.wydaleni._.99." localSheetId="1" hidden="1">{#N/A,#N/A,FALSE,"24"}</definedName>
    <definedName name="wrn.cudzoziemcy._.wydaleni._.99." localSheetId="2" hidden="1">{#N/A,#N/A,FALSE,"24"}</definedName>
    <definedName name="wrn.cudzoziemcy._.wydaleni._.99." hidden="1">{#N/A,#N/A,FALSE,"24"}</definedName>
    <definedName name="wrn.Przyjęci._.do._.RP._.99." localSheetId="3" hidden="1">{#N/A,#N/A,FALSE,"23"}</definedName>
    <definedName name="wrn.Przyjęci._.do._.RP._.99." localSheetId="1" hidden="1">{#N/A,#N/A,FALSE,"23"}</definedName>
    <definedName name="wrn.Przyjęci._.do._.RP._.99." localSheetId="2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<sst xmlns="http://schemas.openxmlformats.org/spreadsheetml/2006/main" count="403" uniqueCount="178">
  <si>
    <t>razem granica wewnętrzna UE</t>
  </si>
  <si>
    <t>Nadwiślański</t>
  </si>
  <si>
    <t>placówki SG</t>
  </si>
  <si>
    <t>na granicy zewnętrznej UE</t>
  </si>
  <si>
    <t>na granicy wewnętrznej UE</t>
  </si>
  <si>
    <t>Źródło: Zarząd do Spraw Cudzoziemców KGSG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</si>
  <si>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</si>
  <si>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</si>
  <si>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</si>
  <si>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</si>
  <si>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</si>
  <si>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</si>
  <si>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</si>
  <si>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</si>
  <si>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 xml:space="preserve">kokaina </t>
  </si>
  <si>
    <t>pojazdy mechaniczne</t>
  </si>
  <si>
    <t>marihuana</t>
  </si>
  <si>
    <t>ecstasy</t>
  </si>
  <si>
    <t>motocykle</t>
  </si>
  <si>
    <t>opium</t>
  </si>
  <si>
    <t>LSD</t>
  </si>
  <si>
    <t>towary handlowe</t>
  </si>
  <si>
    <t>broń i amunicja</t>
  </si>
  <si>
    <t xml:space="preserve">   broń</t>
  </si>
  <si>
    <t>alkohol</t>
  </si>
  <si>
    <t xml:space="preserve">       w tym:</t>
  </si>
  <si>
    <t>broń palna</t>
  </si>
  <si>
    <t>waluta obca</t>
  </si>
  <si>
    <t>broń gazowa</t>
  </si>
  <si>
    <t>inne towary</t>
  </si>
  <si>
    <t>inna</t>
  </si>
  <si>
    <t xml:space="preserve">   broń inna</t>
  </si>
  <si>
    <t>granaty</t>
  </si>
  <si>
    <t>ręczne miotacze gazu</t>
  </si>
  <si>
    <t xml:space="preserve">    amunicja</t>
  </si>
  <si>
    <t>amunicja ostra</t>
  </si>
  <si>
    <t>amunicja gazowa</t>
  </si>
  <si>
    <t xml:space="preserve">           Biuro Współpracy Międzynarodowej KGSG</t>
  </si>
  <si>
    <t>Rodzaj</t>
  </si>
  <si>
    <t>ilość</t>
  </si>
  <si>
    <t xml:space="preserve">wartość </t>
  </si>
  <si>
    <t>narkotyki</t>
  </si>
  <si>
    <t>dobra kultury</t>
  </si>
  <si>
    <t>inne</t>
  </si>
  <si>
    <t>Źródło: Zarząd Graniczny KGSG</t>
  </si>
  <si>
    <t>* za pgpwp i w trybie administracyjnym (przeterminowany pobyt, nielegalna praca itp.)</t>
  </si>
  <si>
    <r>
      <t xml:space="preserve">Oddział SG
</t>
    </r>
    <r>
      <rPr>
        <sz val="10"/>
        <rFont val="Times New Roman CE"/>
        <family val="1"/>
      </rPr>
      <t>jednostka organizacyjna</t>
    </r>
  </si>
  <si>
    <t>długość odcinka</t>
  </si>
  <si>
    <t>(na odcinku granicy)</t>
  </si>
  <si>
    <t>Warmińsko - Mazurski</t>
  </si>
  <si>
    <t>Podlaski</t>
  </si>
  <si>
    <t>Nadbużański</t>
  </si>
  <si>
    <t>Bieszczadzki</t>
  </si>
  <si>
    <t>Karpacki</t>
  </si>
  <si>
    <t>Śląski</t>
  </si>
  <si>
    <t>Sudecki</t>
  </si>
  <si>
    <t>Morski</t>
  </si>
  <si>
    <t xml:space="preserve"> </t>
  </si>
  <si>
    <t>RAZEM</t>
  </si>
  <si>
    <t>ogółem</t>
  </si>
  <si>
    <t>odcinek granicy</t>
  </si>
  <si>
    <t>/</t>
  </si>
  <si>
    <t>Rosja</t>
  </si>
  <si>
    <t>Litwa</t>
  </si>
  <si>
    <t>Białoruś</t>
  </si>
  <si>
    <t>Ukraina</t>
  </si>
  <si>
    <t>Słowacja</t>
  </si>
  <si>
    <t>Czechy</t>
  </si>
  <si>
    <t>Niemcy</t>
  </si>
  <si>
    <t>morska</t>
  </si>
  <si>
    <t>lotnicza</t>
  </si>
  <si>
    <t>udział %</t>
  </si>
  <si>
    <t>w tym:</t>
  </si>
  <si>
    <t>obywatele RP</t>
  </si>
  <si>
    <t>cudzoziemcy</t>
  </si>
  <si>
    <t>w całości</t>
  </si>
  <si>
    <t>z Polski</t>
  </si>
  <si>
    <t>do Polski</t>
  </si>
  <si>
    <t>razem</t>
  </si>
  <si>
    <t>odcinek</t>
  </si>
  <si>
    <t>ruchu</t>
  </si>
  <si>
    <t>granicy</t>
  </si>
  <si>
    <t>wyszczególnienie</t>
  </si>
  <si>
    <t xml:space="preserve">udział % </t>
  </si>
  <si>
    <t xml:space="preserve">Ogółem  </t>
  </si>
  <si>
    <t>samochody osobowe</t>
  </si>
  <si>
    <t>autobusy</t>
  </si>
  <si>
    <t>samochody ciężarowe</t>
  </si>
  <si>
    <t>obywatelstwo</t>
  </si>
  <si>
    <t>razem granica zewnętrzna UE</t>
  </si>
  <si>
    <t>Razem obywatele państw trzecich</t>
  </si>
  <si>
    <t>Razem obywatele UE/EOG</t>
  </si>
  <si>
    <t>Nadodrzański</t>
  </si>
  <si>
    <t xml:space="preserve">     (bez przekazanych) - wg obywatelstw - podsumowanie</t>
  </si>
  <si>
    <t>BLR</t>
  </si>
  <si>
    <t>CHN</t>
  </si>
  <si>
    <t>GEO</t>
  </si>
  <si>
    <t>IND</t>
  </si>
  <si>
    <t>IRQ</t>
  </si>
  <si>
    <t>MDA</t>
  </si>
  <si>
    <t>NGA</t>
  </si>
  <si>
    <t>RUS</t>
  </si>
  <si>
    <t>SYR</t>
  </si>
  <si>
    <t>TUR</t>
  </si>
  <si>
    <t>UKR</t>
  </si>
  <si>
    <t>VNM</t>
  </si>
  <si>
    <t>XXX</t>
  </si>
  <si>
    <t>POL</t>
  </si>
  <si>
    <t>Źródło: SZTAB KGSG</t>
  </si>
  <si>
    <r>
      <t xml:space="preserve">morska
</t>
    </r>
    <r>
      <rPr>
        <sz val="8"/>
        <rFont val="Times New Roman CE"/>
        <family val="0"/>
      </rPr>
      <t>połączenia zewnętrzne</t>
    </r>
  </si>
  <si>
    <r>
      <t xml:space="preserve">lotnicza
</t>
    </r>
    <r>
      <rPr>
        <sz val="8"/>
        <rFont val="Times New Roman CE"/>
        <family val="0"/>
      </rPr>
      <t>połączenia zewnętrzne</t>
    </r>
  </si>
  <si>
    <r>
      <t xml:space="preserve">morska
</t>
    </r>
    <r>
      <rPr>
        <sz val="8"/>
        <rFont val="Times New Roman CE"/>
        <family val="0"/>
      </rPr>
      <t>połączenia wewnętrzne</t>
    </r>
  </si>
  <si>
    <r>
      <t xml:space="preserve">lotnicza
</t>
    </r>
    <r>
      <rPr>
        <sz val="8"/>
        <rFont val="Times New Roman CE"/>
        <family val="0"/>
      </rPr>
      <t>połączenia wewnętrzne</t>
    </r>
  </si>
  <si>
    <t>AFG</t>
  </si>
  <si>
    <t>ARM</t>
  </si>
  <si>
    <t>EGY</t>
  </si>
  <si>
    <t>MAR</t>
  </si>
  <si>
    <t>SRB</t>
  </si>
  <si>
    <t>papierosy:        łącznie</t>
  </si>
  <si>
    <t xml:space="preserve"> samodzielnie</t>
  </si>
  <si>
    <t>UZB</t>
  </si>
  <si>
    <t>LTU</t>
  </si>
  <si>
    <t>*umowa o małym ruchu granicznym pomiędzy Polską a Ukrainą weszła w życie z dniem 1 lipca 2009 r.</t>
  </si>
  <si>
    <t>COD</t>
  </si>
  <si>
    <t>DZA</t>
  </si>
  <si>
    <t>LBN</t>
  </si>
  <si>
    <t>PSE</t>
  </si>
  <si>
    <t>FRA</t>
  </si>
  <si>
    <t>MNG</t>
  </si>
  <si>
    <t>ALB</t>
  </si>
  <si>
    <t>KAZ</t>
  </si>
  <si>
    <t>PAK</t>
  </si>
  <si>
    <t>GHA</t>
  </si>
  <si>
    <t>KGZ</t>
  </si>
  <si>
    <t xml:space="preserve">przekazani z RP
</t>
  </si>
  <si>
    <t xml:space="preserve">przyjęci do RP
</t>
  </si>
  <si>
    <t>COL</t>
  </si>
  <si>
    <t>LKA</t>
  </si>
  <si>
    <t>MEX</t>
  </si>
  <si>
    <t>USA</t>
  </si>
  <si>
    <t>DEU</t>
  </si>
  <si>
    <t>SWE</t>
  </si>
  <si>
    <t>grzyby halucynogenne</t>
  </si>
  <si>
    <t>BRA</t>
  </si>
  <si>
    <t>JPN</t>
  </si>
  <si>
    <t>MKD</t>
  </si>
  <si>
    <t>SOM</t>
  </si>
  <si>
    <t>* umowa o małym ruchu granicznym pomiędzy Polską a Federacją Rosyjską weszła w życie z dniem 27 lipca 2012 r.</t>
  </si>
  <si>
    <t>31.12.2012 r.</t>
  </si>
  <si>
    <t>10 placówek
8 przejść</t>
  </si>
  <si>
    <t>16 placówek
9 przejść</t>
  </si>
  <si>
    <t>20 placówek
11 przejść</t>
  </si>
  <si>
    <t>14 placówek
8 przejść</t>
  </si>
  <si>
    <t>5 placówek
1 przejście</t>
  </si>
  <si>
    <t>4 placówki
2 przejścia</t>
  </si>
  <si>
    <t>10 placówek
7 przejść</t>
  </si>
  <si>
    <t>12 placówek
16 przejść</t>
  </si>
  <si>
    <t>5 placówek
6 przejść</t>
  </si>
  <si>
    <t>101 placówek
69 przejść</t>
  </si>
  <si>
    <t xml:space="preserve">    (oddziały, placówki Straży Granicznej itp.) - wg stanu na dzień 31 marca 2013 roku</t>
  </si>
  <si>
    <t>31.03.2013 r.</t>
  </si>
  <si>
    <t>zmiany wprowadzone
w I kwartale 2013 roku</t>
  </si>
  <si>
    <t>I kw. 2013 r.</t>
  </si>
  <si>
    <t>I kw. 2012 r.</t>
  </si>
  <si>
    <t>—————</t>
  </si>
  <si>
    <t>1 stycznia zmieniono rodzaj stałych przejść granicznych na przejścia graniczne dodatkowe: Zielona Góra-Babimost i Kielce oraz odwołano dodatkoe lotnicze przejście graniczne Warszawa-Babice, zmiany wprowadzone Zarządzeniem Nr 93 Komendanta Głównego SG z dnia 20.12.2012 r.</t>
  </si>
  <si>
    <t>AUS</t>
  </si>
  <si>
    <t>MMR</t>
  </si>
  <si>
    <t>MOZ</t>
  </si>
  <si>
    <t>pojazdy (sam., naczepy)</t>
  </si>
  <si>
    <t>Tab. 2a. Mały ruch graniczny na granicy z Ukrainą w I kwartale 2013 roku*</t>
  </si>
  <si>
    <t>Tab. 2b. Mały ruch graniczny na granicy z Rosją w I kwartale 2013 roku*</t>
  </si>
  <si>
    <t>Terenowe jednostki organizacyjne Straży Granicznej</t>
  </si>
  <si>
    <t>Łącznie osobowy ruch graniczny w I kwartale 2013 roku (paszportowy, mrg, inne) - liczba przekroczeń na odcinkach granicy zewnętrznej UE</t>
  </si>
  <si>
    <t xml:space="preserve"> Ruch graniczny środków transportu drogowego w I kwartale 2013 roku</t>
  </si>
  <si>
    <t>Zatrzymani przez Straż Graniczną za przekroczenie granicy państwowej wbrew przepisom lub usiłowanie pgpwp 
                w I kwartale 2013 roku</t>
  </si>
  <si>
    <t>Cudzoziemcy przekazani i przyjęci w I kwartale 2013 roku - razem*</t>
  </si>
  <si>
    <t xml:space="preserve"> Ujawnione przez Straż Graniczną towary pochodzące z przemytu w I kwartale 2013 roku - wg rodzajów przedmiotu (wartość - dane szacunkowe)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</si>
</sst>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.000&quot;kg&quot;"/>
    <numFmt numFmtId="173" formatCode="#,##0.00&quot;kg&quot;"/>
    <numFmt numFmtId="174" formatCode="#,##0.0&quot;kg&quot;"/>
    <numFmt numFmtId="175" formatCode="#,##0&quot;kg&quot;"/>
    <numFmt numFmtId="176" formatCode="#,##0.00000&quot;kg&quot;"/>
    <numFmt numFmtId="177" formatCode="#,##0.000000&quot;kg&quot;"/>
    <numFmt numFmtId="178" formatCode="\+#0.000%;\-#0.000%"/>
    <numFmt numFmtId="179" formatCode="\+0.00%;\-0.00%"/>
    <numFmt numFmtId="180" formatCode="#,##0.0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\ _z_ł_-;\-* #,##0\ _z_ł_-;_-* &quot;-&quot;??\ _z_ł_-;_-@_-"/>
    <numFmt numFmtId="188" formatCode="0.000%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i/>
      <sz val="12"/>
      <name val="Times New Roman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i/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8"/>
      <name val="Times New Roman CE"/>
      <family val="0"/>
    </font>
    <font>
      <b/>
      <sz val="10"/>
      <color indexed="12"/>
      <name val="Arial CE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sz val="12"/>
      <name val="Arial CE"/>
      <family val="0"/>
    </font>
    <font>
      <sz val="10"/>
      <name val="Arial"/>
      <family val="2"/>
    </font>
    <font>
      <sz val="10"/>
      <color indexed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Times New Roman"/>
      <family val="1"/>
    </font>
    <font>
      <i/>
      <sz val="9"/>
      <name val="Times New Roman CE"/>
      <family val="0"/>
    </font>
    <font>
      <b/>
      <sz val="10"/>
      <color indexed="9"/>
      <name val="Times New Roman CE"/>
      <family val="0"/>
    </font>
    <font>
      <sz val="9.5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Bold Italic"/>
      <family val="1"/>
    </font>
    <font>
      <sz val="12"/>
      <color indexed="9"/>
      <name val="Times New Roman CE"/>
      <family val="1"/>
    </font>
    <font>
      <b/>
      <sz val="12"/>
      <color indexed="9"/>
      <name val="Times New Roman CE"/>
      <family val="0"/>
    </font>
    <font>
      <sz val="12"/>
      <color indexed="9"/>
      <name val="Times New Roman"/>
      <family val="1"/>
    </font>
    <font>
      <sz val="12"/>
      <color theme="0"/>
      <name val="Times New Roman CE"/>
      <family val="1"/>
    </font>
    <font>
      <b/>
      <sz val="12"/>
      <color theme="0"/>
      <name val="Times New Roman CE"/>
      <family val="0"/>
    </font>
    <font>
      <sz val="12"/>
      <color theme="0"/>
      <name val="Times New Roman"/>
      <family val="1"/>
    </font>
    <font>
      <b/>
      <sz val="10"/>
      <color theme="0"/>
      <name val="Times New Roman CE"/>
      <family val="0"/>
    </font>
    <font>
      <sz val="10"/>
      <color theme="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/>
      <top style="thin"/>
      <bottom style="double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2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5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23" borderId="11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6" fillId="23" borderId="1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6" fillId="2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fill" vertical="top"/>
    </xf>
    <xf numFmtId="0" fontId="13" fillId="0" borderId="0" xfId="0" applyFont="1" applyAlignment="1">
      <alignment vertical="top"/>
    </xf>
    <xf numFmtId="3" fontId="4" fillId="23" borderId="12" xfId="71" applyNumberFormat="1" applyFont="1" applyFill="1" applyBorder="1" applyAlignment="1">
      <alignment horizontal="center" vertical="center"/>
    </xf>
    <xf numFmtId="3" fontId="4" fillId="23" borderId="11" xfId="71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2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3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left" vertical="top"/>
    </xf>
    <xf numFmtId="3" fontId="6" fillId="23" borderId="11" xfId="71" applyNumberFormat="1" applyFont="1" applyFill="1" applyBorder="1" applyAlignment="1">
      <alignment horizontal="center" vertical="center"/>
    </xf>
    <xf numFmtId="0" fontId="6" fillId="0" borderId="0" xfId="60" applyFont="1" applyAlignment="1">
      <alignment vertical="center"/>
      <protection/>
    </xf>
    <xf numFmtId="0" fontId="6" fillId="20" borderId="15" xfId="60" applyFont="1" applyFill="1" applyBorder="1" applyAlignment="1">
      <alignment horizontal="centerContinuous" vertical="center"/>
      <protection/>
    </xf>
    <xf numFmtId="0" fontId="6" fillId="20" borderId="14" xfId="60" applyFont="1" applyFill="1" applyBorder="1" applyAlignment="1">
      <alignment horizontal="centerContinuous" vertical="center"/>
      <protection/>
    </xf>
    <xf numFmtId="0" fontId="7" fillId="0" borderId="0" xfId="60" applyFont="1">
      <alignment/>
      <protection/>
    </xf>
    <xf numFmtId="3" fontId="5" fillId="0" borderId="0" xfId="60" applyNumberFormat="1" applyFont="1">
      <alignment/>
      <protection/>
    </xf>
    <xf numFmtId="0" fontId="5" fillId="0" borderId="0" xfId="60" applyFont="1">
      <alignment/>
      <protection/>
    </xf>
    <xf numFmtId="0" fontId="7" fillId="0" borderId="0" xfId="60" applyFont="1">
      <alignment/>
      <protection/>
    </xf>
    <xf numFmtId="0" fontId="5" fillId="0" borderId="0" xfId="60" applyFont="1" applyAlignment="1">
      <alignment/>
      <protection/>
    </xf>
    <xf numFmtId="3" fontId="7" fillId="0" borderId="0" xfId="60" applyNumberFormat="1" applyFont="1">
      <alignment/>
      <protection/>
    </xf>
    <xf numFmtId="3" fontId="6" fillId="0" borderId="0" xfId="60" applyNumberFormat="1" applyFont="1" applyAlignment="1">
      <alignment vertical="center"/>
      <protection/>
    </xf>
    <xf numFmtId="164" fontId="6" fillId="0" borderId="0" xfId="60" applyNumberFormat="1" applyFont="1" applyAlignment="1">
      <alignment vertical="center"/>
      <protection/>
    </xf>
    <xf numFmtId="0" fontId="7" fillId="20" borderId="0" xfId="60" applyFont="1" applyFill="1" applyBorder="1" applyAlignment="1">
      <alignment vertical="center"/>
      <protection/>
    </xf>
    <xf numFmtId="0" fontId="8" fillId="20" borderId="16" xfId="60" applyFont="1" applyFill="1" applyBorder="1" applyAlignment="1">
      <alignment vertical="center"/>
      <protection/>
    </xf>
    <xf numFmtId="0" fontId="7" fillId="20" borderId="0" xfId="60" applyFont="1" applyFill="1" applyBorder="1" applyAlignment="1">
      <alignment horizontal="centerContinuous" vertical="center"/>
      <protection/>
    </xf>
    <xf numFmtId="3" fontId="7" fillId="20" borderId="0" xfId="60" applyNumberFormat="1" applyFont="1" applyFill="1" applyBorder="1" applyAlignment="1">
      <alignment horizontal="left" vertical="center"/>
      <protection/>
    </xf>
    <xf numFmtId="164" fontId="7" fillId="20" borderId="0" xfId="60" applyNumberFormat="1" applyFont="1" applyFill="1" applyBorder="1" applyAlignment="1">
      <alignment horizontal="left" vertical="center"/>
      <protection/>
    </xf>
    <xf numFmtId="0" fontId="7" fillId="20" borderId="17" xfId="60" applyFont="1" applyFill="1" applyBorder="1" applyAlignment="1">
      <alignment horizontal="left" vertical="center"/>
      <protection/>
    </xf>
    <xf numFmtId="3" fontId="6" fillId="20" borderId="18" xfId="60" applyNumberFormat="1" applyFont="1" applyFill="1" applyBorder="1" applyAlignment="1">
      <alignment horizontal="centerContinuous" vertical="center"/>
      <protection/>
    </xf>
    <xf numFmtId="3" fontId="6" fillId="20" borderId="0" xfId="60" applyNumberFormat="1" applyFont="1" applyFill="1" applyBorder="1" applyAlignment="1">
      <alignment horizontal="centerContinuous" vertical="center"/>
      <protection/>
    </xf>
    <xf numFmtId="0" fontId="6" fillId="20" borderId="0" xfId="60" applyFont="1" applyFill="1" applyBorder="1" applyAlignment="1">
      <alignment horizontal="centerContinuous" vertical="center"/>
      <protection/>
    </xf>
    <xf numFmtId="0" fontId="6" fillId="20" borderId="19" xfId="60" applyFont="1" applyFill="1" applyBorder="1" applyAlignment="1">
      <alignment horizontal="centerContinuous" vertical="center"/>
      <protection/>
    </xf>
    <xf numFmtId="0" fontId="7" fillId="20" borderId="0" xfId="60" applyFont="1" applyFill="1" applyBorder="1">
      <alignment/>
      <protection/>
    </xf>
    <xf numFmtId="3" fontId="7" fillId="20" borderId="20" xfId="60" applyNumberFormat="1" applyFont="1" applyFill="1" applyBorder="1" applyAlignment="1">
      <alignment horizontal="centerContinuous" vertical="center"/>
      <protection/>
    </xf>
    <xf numFmtId="0" fontId="7" fillId="20" borderId="10" xfId="60" applyFont="1" applyFill="1" applyBorder="1" applyAlignment="1">
      <alignment horizontal="centerContinuous" vertical="center"/>
      <protection/>
    </xf>
    <xf numFmtId="0" fontId="7" fillId="20" borderId="13" xfId="60" applyFont="1" applyFill="1" applyBorder="1" applyAlignment="1">
      <alignment horizontal="centerContinuous" vertical="center"/>
      <protection/>
    </xf>
    <xf numFmtId="3" fontId="7" fillId="20" borderId="0" xfId="60" applyNumberFormat="1" applyFont="1" applyFill="1" applyBorder="1" applyAlignment="1">
      <alignment horizontal="centerContinuous" vertical="center"/>
      <protection/>
    </xf>
    <xf numFmtId="0" fontId="7" fillId="20" borderId="21" xfId="60" applyFont="1" applyFill="1" applyBorder="1" applyAlignment="1">
      <alignment horizontal="centerContinuous" vertical="center"/>
      <protection/>
    </xf>
    <xf numFmtId="0" fontId="8" fillId="20" borderId="16" xfId="60" applyFont="1" applyFill="1" applyBorder="1">
      <alignment/>
      <protection/>
    </xf>
    <xf numFmtId="0" fontId="7" fillId="20" borderId="22" xfId="60" applyFont="1" applyFill="1" applyBorder="1" applyAlignment="1">
      <alignment vertical="top"/>
      <protection/>
    </xf>
    <xf numFmtId="0" fontId="8" fillId="20" borderId="23" xfId="60" applyFont="1" applyFill="1" applyBorder="1">
      <alignment/>
      <protection/>
    </xf>
    <xf numFmtId="3" fontId="7" fillId="23" borderId="24" xfId="60" applyNumberFormat="1" applyFont="1" applyFill="1" applyBorder="1" applyAlignment="1">
      <alignment vertical="top"/>
      <protection/>
    </xf>
    <xf numFmtId="3" fontId="7" fillId="23" borderId="25" xfId="60" applyNumberFormat="1" applyFont="1" applyFill="1" applyBorder="1" applyAlignment="1">
      <alignment vertical="top"/>
      <protection/>
    </xf>
    <xf numFmtId="166" fontId="7" fillId="23" borderId="14" xfId="60" applyNumberFormat="1" applyFont="1" applyFill="1" applyBorder="1">
      <alignment/>
      <protection/>
    </xf>
    <xf numFmtId="3" fontId="7" fillId="23" borderId="26" xfId="60" applyNumberFormat="1" applyFont="1" applyFill="1" applyBorder="1" applyAlignment="1">
      <alignment vertical="top"/>
      <protection/>
    </xf>
    <xf numFmtId="3" fontId="7" fillId="23" borderId="27" xfId="60" applyNumberFormat="1" applyFont="1" applyFill="1" applyBorder="1" applyAlignment="1">
      <alignment vertical="top"/>
      <protection/>
    </xf>
    <xf numFmtId="166" fontId="7" fillId="23" borderId="15" xfId="60" applyNumberFormat="1" applyFont="1" applyFill="1" applyBorder="1">
      <alignment/>
      <protection/>
    </xf>
    <xf numFmtId="0" fontId="7" fillId="0" borderId="21" xfId="60" applyFont="1" applyBorder="1">
      <alignment/>
      <protection/>
    </xf>
    <xf numFmtId="164" fontId="5" fillId="0" borderId="28" xfId="60" applyNumberFormat="1" applyFont="1" applyBorder="1" applyAlignment="1">
      <alignment vertical="top"/>
      <protection/>
    </xf>
    <xf numFmtId="3" fontId="5" fillId="0" borderId="29" xfId="60" applyNumberFormat="1" applyFont="1" applyBorder="1" applyAlignment="1">
      <alignment vertical="top"/>
      <protection/>
    </xf>
    <xf numFmtId="3" fontId="5" fillId="0" borderId="25" xfId="60" applyNumberFormat="1" applyFont="1" applyBorder="1" applyAlignment="1">
      <alignment vertical="top"/>
      <protection/>
    </xf>
    <xf numFmtId="3" fontId="5" fillId="0" borderId="30" xfId="60" applyNumberFormat="1" applyFont="1" applyBorder="1" applyAlignment="1">
      <alignment vertical="top"/>
      <protection/>
    </xf>
    <xf numFmtId="3" fontId="5" fillId="0" borderId="31" xfId="60" applyNumberFormat="1" applyFont="1" applyBorder="1" applyAlignment="1">
      <alignment vertical="top"/>
      <protection/>
    </xf>
    <xf numFmtId="3" fontId="5" fillId="0" borderId="24" xfId="60" applyNumberFormat="1" applyFont="1" applyBorder="1" applyAlignment="1">
      <alignment vertical="top"/>
      <protection/>
    </xf>
    <xf numFmtId="0" fontId="7" fillId="0" borderId="15" xfId="60" applyFont="1" applyBorder="1">
      <alignment/>
      <protection/>
    </xf>
    <xf numFmtId="164" fontId="5" fillId="0" borderId="32" xfId="60" applyNumberFormat="1" applyFont="1" applyBorder="1" applyAlignment="1">
      <alignment vertical="top"/>
      <protection/>
    </xf>
    <xf numFmtId="3" fontId="5" fillId="0" borderId="26" xfId="60" applyNumberFormat="1" applyFont="1" applyBorder="1" applyAlignment="1">
      <alignment vertical="top"/>
      <protection/>
    </xf>
    <xf numFmtId="3" fontId="5" fillId="0" borderId="27" xfId="60" applyNumberFormat="1" applyFont="1" applyBorder="1" applyAlignment="1">
      <alignment vertical="top"/>
      <protection/>
    </xf>
    <xf numFmtId="0" fontId="7" fillId="0" borderId="0" xfId="60" applyFont="1" applyBorder="1">
      <alignment/>
      <protection/>
    </xf>
    <xf numFmtId="164" fontId="5" fillId="0" borderId="16" xfId="60" applyNumberFormat="1" applyFont="1" applyBorder="1" applyAlignment="1">
      <alignment vertical="top"/>
      <protection/>
    </xf>
    <xf numFmtId="3" fontId="5" fillId="0" borderId="33" xfId="60" applyNumberFormat="1" applyFont="1" applyBorder="1" applyAlignment="1">
      <alignment vertical="top"/>
      <protection/>
    </xf>
    <xf numFmtId="3" fontId="5" fillId="0" borderId="0" xfId="60" applyNumberFormat="1" applyFont="1" applyAlignment="1">
      <alignment/>
      <protection/>
    </xf>
    <xf numFmtId="0" fontId="0" fillId="0" borderId="0" xfId="60">
      <alignment/>
      <protection/>
    </xf>
    <xf numFmtId="164" fontId="5" fillId="0" borderId="0" xfId="60" applyNumberFormat="1" applyFont="1">
      <alignment/>
      <protection/>
    </xf>
    <xf numFmtId="10" fontId="6" fillId="0" borderId="0" xfId="60" applyNumberFormat="1" applyFont="1" applyAlignment="1">
      <alignment vertical="center"/>
      <protection/>
    </xf>
    <xf numFmtId="0" fontId="6" fillId="20" borderId="34" xfId="60" applyFont="1" applyFill="1" applyBorder="1" applyAlignment="1">
      <alignment horizontal="centerContinuous" vertical="center" wrapText="1"/>
      <protection/>
    </xf>
    <xf numFmtId="0" fontId="6" fillId="20" borderId="34" xfId="60" applyFont="1" applyFill="1" applyBorder="1" applyAlignment="1">
      <alignment horizontal="centerContinuous" vertical="center"/>
      <protection/>
    </xf>
    <xf numFmtId="0" fontId="7" fillId="0" borderId="0" xfId="60" applyFont="1" applyAlignment="1">
      <alignment vertical="center"/>
      <protection/>
    </xf>
    <xf numFmtId="0" fontId="7" fillId="20" borderId="0" xfId="60" applyFont="1" applyFill="1" applyBorder="1" applyAlignment="1">
      <alignment wrapText="1"/>
      <protection/>
    </xf>
    <xf numFmtId="166" fontId="7" fillId="23" borderId="10" xfId="60" applyNumberFormat="1" applyFont="1" applyFill="1" applyBorder="1">
      <alignment/>
      <protection/>
    </xf>
    <xf numFmtId="166" fontId="7" fillId="23" borderId="0" xfId="60" applyNumberFormat="1" applyFont="1" applyFill="1" applyBorder="1">
      <alignment/>
      <protection/>
    </xf>
    <xf numFmtId="0" fontId="7" fillId="0" borderId="21" xfId="60" applyFont="1" applyBorder="1" applyAlignment="1">
      <alignment/>
      <protection/>
    </xf>
    <xf numFmtId="10" fontId="7" fillId="0" borderId="20" xfId="60" applyNumberFormat="1" applyFont="1" applyBorder="1" applyAlignment="1">
      <alignment vertical="top"/>
      <protection/>
    </xf>
    <xf numFmtId="3" fontId="7" fillId="0" borderId="30" xfId="60" applyNumberFormat="1" applyFont="1" applyFill="1" applyBorder="1" applyAlignment="1">
      <alignment vertical="top"/>
      <protection/>
    </xf>
    <xf numFmtId="0" fontId="7" fillId="0" borderId="15" xfId="60" applyFont="1" applyBorder="1" applyAlignment="1">
      <alignment/>
      <protection/>
    </xf>
    <xf numFmtId="10" fontId="7" fillId="0" borderId="35" xfId="60" applyNumberFormat="1" applyFont="1" applyBorder="1" applyAlignment="1">
      <alignment vertical="top"/>
      <protection/>
    </xf>
    <xf numFmtId="3" fontId="7" fillId="0" borderId="25" xfId="60" applyNumberFormat="1" applyFont="1" applyFill="1" applyBorder="1" applyAlignment="1">
      <alignment vertical="top"/>
      <protection/>
    </xf>
    <xf numFmtId="0" fontId="7" fillId="0" borderId="0" xfId="60" applyFont="1" applyBorder="1" applyAlignment="1">
      <alignment/>
      <protection/>
    </xf>
    <xf numFmtId="10" fontId="7" fillId="0" borderId="34" xfId="60" applyNumberFormat="1" applyFont="1" applyBorder="1" applyAlignment="1">
      <alignment vertical="top"/>
      <protection/>
    </xf>
    <xf numFmtId="166" fontId="5" fillId="0" borderId="0" xfId="60" applyNumberFormat="1" applyFont="1" applyBorder="1" applyAlignment="1">
      <alignment/>
      <protection/>
    </xf>
    <xf numFmtId="10" fontId="5" fillId="0" borderId="0" xfId="60" applyNumberFormat="1" applyFont="1">
      <alignment/>
      <protection/>
    </xf>
    <xf numFmtId="0" fontId="6" fillId="0" borderId="0" xfId="56" applyFont="1" applyAlignment="1">
      <alignment/>
      <protection/>
    </xf>
    <xf numFmtId="0" fontId="6" fillId="0" borderId="0" xfId="56" applyFont="1" applyAlignment="1">
      <alignment vertical="top"/>
      <protection/>
    </xf>
    <xf numFmtId="0" fontId="4" fillId="0" borderId="0" xfId="56" applyFont="1" applyAlignment="1">
      <alignment vertical="center"/>
      <protection/>
    </xf>
    <xf numFmtId="0" fontId="4" fillId="0" borderId="36" xfId="56" applyFont="1" applyBorder="1" applyAlignment="1">
      <alignment vertical="center" wrapText="1"/>
      <protection/>
    </xf>
    <xf numFmtId="0" fontId="4" fillId="0" borderId="36" xfId="56" applyFont="1" applyBorder="1" applyAlignment="1">
      <alignment vertical="center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/>
      <protection/>
    </xf>
    <xf numFmtId="0" fontId="4" fillId="0" borderId="0" xfId="56" applyFont="1" applyBorder="1">
      <alignment/>
      <protection/>
    </xf>
    <xf numFmtId="0" fontId="16" fillId="23" borderId="37" xfId="56" applyFont="1" applyFill="1" applyBorder="1" applyAlignment="1">
      <alignment vertical="center"/>
      <protection/>
    </xf>
    <xf numFmtId="3" fontId="17" fillId="23" borderId="38" xfId="56" applyNumberFormat="1" applyFont="1" applyFill="1" applyBorder="1" applyAlignment="1">
      <alignment horizontal="center" vertical="center" wrapText="1"/>
      <protection/>
    </xf>
    <xf numFmtId="166" fontId="7" fillId="23" borderId="14" xfId="60" applyNumberFormat="1" applyFont="1" applyFill="1" applyBorder="1" applyAlignment="1">
      <alignment horizontal="center"/>
      <protection/>
    </xf>
    <xf numFmtId="166" fontId="5" fillId="0" borderId="14" xfId="60" applyNumberFormat="1" applyFont="1" applyFill="1" applyBorder="1" applyAlignment="1">
      <alignment horizontal="center"/>
      <protection/>
    </xf>
    <xf numFmtId="166" fontId="5" fillId="0" borderId="20" xfId="65" applyNumberFormat="1" applyFont="1" applyBorder="1" applyAlignment="1" applyProtection="1">
      <alignment/>
      <protection hidden="1"/>
    </xf>
    <xf numFmtId="166" fontId="5" fillId="0" borderId="35" xfId="60" applyNumberFormat="1" applyFont="1" applyBorder="1" applyAlignment="1" applyProtection="1">
      <alignment/>
      <protection hidden="1"/>
    </xf>
    <xf numFmtId="166" fontId="5" fillId="0" borderId="15" xfId="60" applyNumberFormat="1" applyFont="1" applyBorder="1" applyAlignment="1" applyProtection="1">
      <alignment/>
      <protection hidden="1"/>
    </xf>
    <xf numFmtId="166" fontId="5" fillId="0" borderId="15" xfId="60" applyNumberFormat="1" applyFont="1" applyBorder="1" applyAlignment="1">
      <alignment/>
      <protection/>
    </xf>
    <xf numFmtId="166" fontId="5" fillId="0" borderId="30" xfId="65" applyNumberFormat="1" applyFont="1" applyBorder="1" applyAlignment="1" applyProtection="1">
      <alignment/>
      <protection hidden="1"/>
    </xf>
    <xf numFmtId="166" fontId="5" fillId="0" borderId="26" xfId="60" applyNumberFormat="1" applyFont="1" applyBorder="1" applyAlignment="1" applyProtection="1">
      <alignment/>
      <protection hidden="1"/>
    </xf>
    <xf numFmtId="166" fontId="5" fillId="0" borderId="14" xfId="60" applyNumberFormat="1" applyFont="1" applyBorder="1" applyAlignment="1" applyProtection="1">
      <alignment/>
      <protection hidden="1"/>
    </xf>
    <xf numFmtId="166" fontId="5" fillId="0" borderId="14" xfId="60" applyNumberFormat="1" applyFont="1" applyBorder="1" applyAlignment="1">
      <alignment/>
      <protection/>
    </xf>
    <xf numFmtId="166" fontId="5" fillId="0" borderId="0" xfId="60" applyNumberFormat="1" applyFont="1" applyBorder="1" applyAlignment="1">
      <alignment/>
      <protection/>
    </xf>
    <xf numFmtId="166" fontId="5" fillId="0" borderId="10" xfId="60" applyNumberFormat="1" applyFont="1" applyBorder="1" applyAlignment="1">
      <alignment/>
      <protection/>
    </xf>
    <xf numFmtId="166" fontId="7" fillId="0" borderId="20" xfId="65" applyNumberFormat="1" applyFont="1" applyBorder="1" applyAlignment="1" applyProtection="1">
      <alignment/>
      <protection hidden="1"/>
    </xf>
    <xf numFmtId="166" fontId="7" fillId="0" borderId="35" xfId="60" applyNumberFormat="1" applyFont="1" applyBorder="1" applyAlignment="1" applyProtection="1">
      <alignment/>
      <protection hidden="1"/>
    </xf>
    <xf numFmtId="166" fontId="7" fillId="0" borderId="15" xfId="60" applyNumberFormat="1" applyFont="1" applyBorder="1" applyAlignment="1" applyProtection="1">
      <alignment/>
      <protection hidden="1"/>
    </xf>
    <xf numFmtId="166" fontId="7" fillId="0" borderId="15" xfId="60" applyNumberFormat="1" applyFont="1" applyBorder="1" applyAlignment="1">
      <alignment/>
      <protection/>
    </xf>
    <xf numFmtId="166" fontId="7" fillId="0" borderId="0" xfId="60" applyNumberFormat="1" applyFont="1" applyBorder="1" applyAlignment="1">
      <alignment/>
      <protection/>
    </xf>
    <xf numFmtId="166" fontId="5" fillId="0" borderId="10" xfId="60" applyNumberFormat="1" applyFont="1" applyFill="1" applyBorder="1" applyAlignment="1">
      <alignment horizontal="center"/>
      <protection/>
    </xf>
    <xf numFmtId="166" fontId="5" fillId="0" borderId="15" xfId="60" applyNumberFormat="1" applyFont="1" applyFill="1" applyBorder="1" applyAlignment="1">
      <alignment horizontal="center"/>
      <protection/>
    </xf>
    <xf numFmtId="166" fontId="5" fillId="0" borderId="0" xfId="60" applyNumberFormat="1" applyFont="1" applyFill="1" applyBorder="1" applyAlignment="1">
      <alignment horizontal="center"/>
      <protection/>
    </xf>
    <xf numFmtId="0" fontId="4" fillId="0" borderId="0" xfId="0" applyNumberFormat="1" applyFont="1" applyAlignment="1">
      <alignment vertical="center"/>
    </xf>
    <xf numFmtId="0" fontId="7" fillId="20" borderId="22" xfId="60" applyNumberFormat="1" applyFont="1" applyFill="1" applyBorder="1" applyAlignment="1">
      <alignment horizontal="center" vertical="center" textRotation="255"/>
      <protection/>
    </xf>
    <xf numFmtId="0" fontId="7" fillId="0" borderId="0" xfId="60" applyNumberFormat="1" applyFont="1">
      <alignment/>
      <protection/>
    </xf>
    <xf numFmtId="0" fontId="7" fillId="20" borderId="39" xfId="60" applyNumberFormat="1" applyFont="1" applyFill="1" applyBorder="1" applyAlignment="1">
      <alignment vertical="center"/>
      <protection/>
    </xf>
    <xf numFmtId="0" fontId="7" fillId="20" borderId="0" xfId="60" applyNumberFormat="1" applyFont="1" applyFill="1" applyBorder="1" applyAlignment="1" quotePrefix="1">
      <alignment horizontal="center" vertical="center"/>
      <protection/>
    </xf>
    <xf numFmtId="0" fontId="7" fillId="20" borderId="10" xfId="60" applyNumberFormat="1" applyFont="1" applyFill="1" applyBorder="1" applyAlignment="1">
      <alignment vertical="center"/>
      <protection/>
    </xf>
    <xf numFmtId="0" fontId="7" fillId="20" borderId="20" xfId="60" applyNumberFormat="1" applyFont="1" applyFill="1" applyBorder="1" applyAlignment="1">
      <alignment horizontal="centerContinuous" vertical="center"/>
      <protection/>
    </xf>
    <xf numFmtId="0" fontId="7" fillId="20" borderId="21" xfId="60" applyNumberFormat="1" applyFont="1" applyFill="1" applyBorder="1" applyAlignment="1">
      <alignment horizontal="centerContinuous" vertical="center"/>
      <protection/>
    </xf>
    <xf numFmtId="0" fontId="7" fillId="20" borderId="40" xfId="60" applyNumberFormat="1" applyFont="1" applyFill="1" applyBorder="1" applyAlignment="1">
      <alignment horizontal="centerContinuous" vertical="center"/>
      <protection/>
    </xf>
    <xf numFmtId="0" fontId="7" fillId="20" borderId="18" xfId="60" applyNumberFormat="1" applyFont="1" applyFill="1" applyBorder="1" applyAlignment="1">
      <alignment horizontal="centerContinuous" vertical="center"/>
      <protection/>
    </xf>
    <xf numFmtId="0" fontId="7" fillId="20" borderId="13" xfId="60" applyNumberFormat="1" applyFont="1" applyFill="1" applyBorder="1" applyAlignment="1">
      <alignment horizontal="centerContinuous" vertical="center"/>
      <protection/>
    </xf>
    <xf numFmtId="0" fontId="7" fillId="20" borderId="37" xfId="60" applyNumberFormat="1" applyFont="1" applyFill="1" applyBorder="1" applyAlignment="1">
      <alignment horizontal="centerContinuous" vertical="center"/>
      <protection/>
    </xf>
    <xf numFmtId="3" fontId="6" fillId="20" borderId="39" xfId="60" applyNumberFormat="1" applyFont="1" applyFill="1" applyBorder="1" applyAlignment="1">
      <alignment horizontal="centerContinuous" vertical="center"/>
      <protection/>
    </xf>
    <xf numFmtId="3" fontId="6" fillId="23" borderId="12" xfId="71" applyNumberFormat="1" applyFont="1" applyFill="1" applyBorder="1" applyAlignment="1">
      <alignment horizontal="center" vertical="center"/>
    </xf>
    <xf numFmtId="3" fontId="7" fillId="23" borderId="13" xfId="0" applyNumberFormat="1" applyFont="1" applyFill="1" applyBorder="1" applyAlignment="1">
      <alignment horizontal="center" vertical="center"/>
    </xf>
    <xf numFmtId="10" fontId="7" fillId="20" borderId="34" xfId="60" applyNumberFormat="1" applyFont="1" applyFill="1" applyBorder="1" applyAlignment="1">
      <alignment horizontal="centerContinuous" wrapText="1"/>
      <protection/>
    </xf>
    <xf numFmtId="10" fontId="7" fillId="20" borderId="34" xfId="60" applyNumberFormat="1" applyFont="1" applyFill="1" applyBorder="1" applyAlignment="1">
      <alignment horizontal="centerContinuous"/>
      <protection/>
    </xf>
    <xf numFmtId="10" fontId="7" fillId="20" borderId="41" xfId="60" applyNumberFormat="1" applyFont="1" applyFill="1" applyBorder="1" applyAlignment="1">
      <alignment horizontal="centerContinuous"/>
      <protection/>
    </xf>
    <xf numFmtId="0" fontId="15" fillId="0" borderId="0" xfId="56" applyFont="1" applyAlignment="1">
      <alignment/>
      <protection/>
    </xf>
    <xf numFmtId="0" fontId="21" fillId="0" borderId="0" xfId="56" applyFont="1" applyAlignment="1">
      <alignment vertical="top"/>
      <protection/>
    </xf>
    <xf numFmtId="0" fontId="15" fillId="0" borderId="0" xfId="56" applyFont="1" applyAlignment="1">
      <alignment vertical="top"/>
      <protection/>
    </xf>
    <xf numFmtId="164" fontId="7" fillId="23" borderId="28" xfId="60" applyNumberFormat="1" applyFont="1" applyFill="1" applyBorder="1" applyAlignment="1">
      <alignment vertical="top"/>
      <protection/>
    </xf>
    <xf numFmtId="3" fontId="7" fillId="23" borderId="29" xfId="60" applyNumberFormat="1" applyFont="1" applyFill="1" applyBorder="1" applyAlignment="1">
      <alignment vertical="top"/>
      <protection/>
    </xf>
    <xf numFmtId="3" fontId="7" fillId="23" borderId="30" xfId="60" applyNumberFormat="1" applyFont="1" applyFill="1" applyBorder="1" applyAlignment="1">
      <alignment vertical="top"/>
      <protection/>
    </xf>
    <xf numFmtId="3" fontId="7" fillId="23" borderId="31" xfId="60" applyNumberFormat="1" applyFont="1" applyFill="1" applyBorder="1" applyAlignment="1">
      <alignment vertical="top"/>
      <protection/>
    </xf>
    <xf numFmtId="164" fontId="7" fillId="23" borderId="32" xfId="60" applyNumberFormat="1" applyFont="1" applyFill="1" applyBorder="1" applyAlignment="1">
      <alignment vertical="top"/>
      <protection/>
    </xf>
    <xf numFmtId="3" fontId="7" fillId="23" borderId="42" xfId="60" applyNumberFormat="1" applyFont="1" applyFill="1" applyBorder="1" applyAlignment="1">
      <alignment vertical="top"/>
      <protection/>
    </xf>
    <xf numFmtId="10" fontId="7" fillId="23" borderId="20" xfId="60" applyNumberFormat="1" applyFont="1" applyFill="1" applyBorder="1" applyAlignment="1">
      <alignment vertical="top"/>
      <protection/>
    </xf>
    <xf numFmtId="166" fontId="7" fillId="23" borderId="20" xfId="65" applyNumberFormat="1" applyFont="1" applyFill="1" applyBorder="1" applyAlignment="1" applyProtection="1">
      <alignment/>
      <protection hidden="1"/>
    </xf>
    <xf numFmtId="166" fontId="7" fillId="23" borderId="30" xfId="65" applyNumberFormat="1" applyFont="1" applyFill="1" applyBorder="1" applyAlignment="1" applyProtection="1">
      <alignment/>
      <protection hidden="1"/>
    </xf>
    <xf numFmtId="10" fontId="7" fillId="23" borderId="35" xfId="60" applyNumberFormat="1" applyFont="1" applyFill="1" applyBorder="1" applyAlignment="1">
      <alignment vertical="top"/>
      <protection/>
    </xf>
    <xf numFmtId="166" fontId="7" fillId="23" borderId="15" xfId="60" applyNumberFormat="1" applyFont="1" applyFill="1" applyBorder="1" applyAlignment="1">
      <alignment/>
      <protection/>
    </xf>
    <xf numFmtId="166" fontId="7" fillId="23" borderId="14" xfId="60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15" fillId="0" borderId="0" xfId="60" applyFont="1" applyAlignment="1" applyProtection="1">
      <alignment vertical="center"/>
      <protection locked="0"/>
    </xf>
    <xf numFmtId="0" fontId="9" fillId="20" borderId="29" xfId="60" applyNumberFormat="1" applyFont="1" applyFill="1" applyBorder="1" applyAlignment="1" applyProtection="1">
      <alignment horizontal="center"/>
      <protection locked="0"/>
    </xf>
    <xf numFmtId="0" fontId="9" fillId="20" borderId="30" xfId="60" applyNumberFormat="1" applyFont="1" applyFill="1" applyBorder="1" applyAlignment="1" applyProtection="1">
      <alignment horizontal="center"/>
      <protection locked="0"/>
    </xf>
    <xf numFmtId="0" fontId="7" fillId="20" borderId="43" xfId="60" applyNumberFormat="1" applyFont="1" applyFill="1" applyBorder="1" applyAlignment="1" applyProtection="1">
      <alignment horizontal="center"/>
      <protection locked="0"/>
    </xf>
    <xf numFmtId="0" fontId="7" fillId="20" borderId="44" xfId="60" applyNumberFormat="1" applyFont="1" applyFill="1" applyBorder="1" applyAlignment="1" applyProtection="1">
      <alignment horizontal="center"/>
      <protection locked="0"/>
    </xf>
    <xf numFmtId="3" fontId="5" fillId="0" borderId="25" xfId="60" applyNumberFormat="1" applyFont="1" applyBorder="1" applyAlignment="1" applyProtection="1">
      <alignment vertical="top"/>
      <protection locked="0"/>
    </xf>
    <xf numFmtId="3" fontId="5" fillId="0" borderId="26" xfId="60" applyNumberFormat="1" applyFont="1" applyBorder="1" applyAlignment="1" applyProtection="1">
      <alignment vertical="top"/>
      <protection locked="0"/>
    </xf>
    <xf numFmtId="3" fontId="5" fillId="0" borderId="30" xfId="60" applyNumberFormat="1" applyFont="1" applyBorder="1" applyAlignment="1" applyProtection="1">
      <alignment vertical="top"/>
      <protection locked="0"/>
    </xf>
    <xf numFmtId="0" fontId="7" fillId="20" borderId="21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10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0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22" xfId="6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0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71" applyNumberFormat="1" applyFont="1" applyBorder="1" applyAlignment="1" applyProtection="1">
      <alignment horizontal="center" vertical="center"/>
      <protection locked="0"/>
    </xf>
    <xf numFmtId="0" fontId="0" fillId="0" borderId="0" xfId="57" applyFont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3" fontId="4" fillId="0" borderId="20" xfId="71" applyNumberFormat="1" applyFont="1" applyBorder="1" applyAlignment="1" applyProtection="1">
      <alignment horizontal="center" vertical="center"/>
      <protection locked="0"/>
    </xf>
    <xf numFmtId="3" fontId="4" fillId="0" borderId="34" xfId="71" applyNumberFormat="1" applyFont="1" applyBorder="1" applyAlignment="1" applyProtection="1">
      <alignment horizontal="center" vertical="center"/>
      <protection locked="0"/>
    </xf>
    <xf numFmtId="3" fontId="6" fillId="23" borderId="45" xfId="71" applyNumberFormat="1" applyFont="1" applyFill="1" applyBorder="1" applyAlignment="1" applyProtection="1">
      <alignment horizontal="center" vertical="center"/>
      <protection/>
    </xf>
    <xf numFmtId="3" fontId="4" fillId="0" borderId="25" xfId="71" applyNumberFormat="1" applyFont="1" applyBorder="1" applyAlignment="1" applyProtection="1">
      <alignment horizontal="center" vertical="center"/>
      <protection/>
    </xf>
    <xf numFmtId="3" fontId="4" fillId="23" borderId="45" xfId="71" applyNumberFormat="1" applyFont="1" applyFill="1" applyBorder="1" applyAlignment="1" applyProtection="1">
      <alignment horizontal="center" vertical="center"/>
      <protection/>
    </xf>
    <xf numFmtId="0" fontId="4" fillId="0" borderId="28" xfId="56" applyFont="1" applyBorder="1" applyAlignment="1">
      <alignment horizontal="center" vertical="center" wrapText="1"/>
      <protection/>
    </xf>
    <xf numFmtId="0" fontId="4" fillId="0" borderId="46" xfId="56" applyFont="1" applyBorder="1" applyAlignment="1">
      <alignment vertical="center" wrapText="1"/>
      <protection/>
    </xf>
    <xf numFmtId="0" fontId="14" fillId="0" borderId="0" xfId="57" applyFont="1" applyBorder="1" applyAlignment="1">
      <alignment/>
      <protection/>
    </xf>
    <xf numFmtId="0" fontId="4" fillId="0" borderId="37" xfId="56" applyFont="1" applyBorder="1" applyAlignment="1">
      <alignment horizontal="left" vertical="center" wrapText="1"/>
      <protection/>
    </xf>
    <xf numFmtId="3" fontId="5" fillId="0" borderId="30" xfId="60" applyNumberFormat="1" applyFont="1" applyBorder="1" applyAlignment="1" applyProtection="1">
      <alignment horizontal="right" vertical="top"/>
      <protection locked="0"/>
    </xf>
    <xf numFmtId="0" fontId="6" fillId="20" borderId="0" xfId="56" applyFont="1" applyFill="1" applyBorder="1" applyAlignment="1">
      <alignment horizontal="centerContinuous" vertical="center" wrapText="1"/>
      <protection/>
    </xf>
    <xf numFmtId="0" fontId="6" fillId="20" borderId="0" xfId="56" applyFont="1" applyFill="1" applyBorder="1" applyAlignment="1">
      <alignment horizontal="centerContinuous" vertical="center"/>
      <protection/>
    </xf>
    <xf numFmtId="0" fontId="6" fillId="20" borderId="18" xfId="56" applyFont="1" applyFill="1" applyBorder="1" applyAlignment="1">
      <alignment horizontal="centerContinuous" wrapText="1"/>
      <protection/>
    </xf>
    <xf numFmtId="0" fontId="7" fillId="20" borderId="47" xfId="56" applyFont="1" applyFill="1" applyBorder="1" applyAlignment="1">
      <alignment horizontal="center" vertical="center"/>
      <protection/>
    </xf>
    <xf numFmtId="0" fontId="12" fillId="20" borderId="48" xfId="56" applyFont="1" applyFill="1" applyBorder="1" applyAlignment="1">
      <alignment horizontal="center" vertical="top"/>
      <protection/>
    </xf>
    <xf numFmtId="0" fontId="4" fillId="0" borderId="49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50" xfId="56" applyFont="1" applyBorder="1" applyAlignment="1">
      <alignment horizontal="center" vertical="center" wrapText="1"/>
      <protection/>
    </xf>
    <xf numFmtId="0" fontId="6" fillId="23" borderId="28" xfId="56" applyFont="1" applyFill="1" applyBorder="1" applyAlignment="1">
      <alignment horizontal="center" vertical="center" wrapText="1"/>
      <protection/>
    </xf>
    <xf numFmtId="167" fontId="0" fillId="0" borderId="15" xfId="56" applyNumberFormat="1" applyFont="1" applyBorder="1" applyAlignment="1">
      <alignment horizontal="center" vertical="center"/>
      <protection/>
    </xf>
    <xf numFmtId="167" fontId="0" fillId="0" borderId="38" xfId="56" applyNumberFormat="1" applyFont="1" applyBorder="1" applyAlignment="1">
      <alignment horizontal="center" vertical="center"/>
      <protection/>
    </xf>
    <xf numFmtId="167" fontId="0" fillId="0" borderId="12" xfId="56" applyNumberFormat="1" applyFont="1" applyBorder="1" applyAlignment="1">
      <alignment horizontal="center" vertical="center"/>
      <protection/>
    </xf>
    <xf numFmtId="167" fontId="1" fillId="23" borderId="21" xfId="56" applyNumberFormat="1" applyFont="1" applyFill="1" applyBorder="1" applyAlignment="1">
      <alignment horizontal="center" vertical="center"/>
      <protection/>
    </xf>
    <xf numFmtId="166" fontId="7" fillId="23" borderId="13" xfId="65" applyNumberFormat="1" applyFont="1" applyFill="1" applyBorder="1" applyAlignment="1">
      <alignment horizontal="center"/>
    </xf>
    <xf numFmtId="166" fontId="7" fillId="23" borderId="13" xfId="65" applyNumberFormat="1" applyFont="1" applyFill="1" applyBorder="1" applyAlignment="1">
      <alignment/>
    </xf>
    <xf numFmtId="166" fontId="7" fillId="23" borderId="21" xfId="65" applyNumberFormat="1" applyFont="1" applyFill="1" applyBorder="1" applyAlignment="1">
      <alignment/>
    </xf>
    <xf numFmtId="164" fontId="7" fillId="23" borderId="16" xfId="60" applyNumberFormat="1" applyFont="1" applyFill="1" applyBorder="1" applyAlignment="1">
      <alignment vertical="top"/>
      <protection/>
    </xf>
    <xf numFmtId="3" fontId="7" fillId="23" borderId="33" xfId="60" applyNumberFormat="1" applyFont="1" applyFill="1" applyBorder="1" applyAlignment="1">
      <alignment vertical="top"/>
      <protection/>
    </xf>
    <xf numFmtId="166" fontId="7" fillId="23" borderId="10" xfId="60" applyNumberFormat="1" applyFont="1" applyFill="1" applyBorder="1" applyAlignment="1">
      <alignment horizontal="center"/>
      <protection/>
    </xf>
    <xf numFmtId="166" fontId="7" fillId="23" borderId="19" xfId="60" applyNumberFormat="1" applyFont="1" applyFill="1" applyBorder="1">
      <alignment/>
      <protection/>
    </xf>
    <xf numFmtId="3" fontId="4" fillId="23" borderId="21" xfId="71" applyNumberFormat="1" applyFont="1" applyFill="1" applyBorder="1" applyAlignment="1">
      <alignment horizontal="center" vertical="center"/>
    </xf>
    <xf numFmtId="10" fontId="7" fillId="23" borderId="34" xfId="60" applyNumberFormat="1" applyFont="1" applyFill="1" applyBorder="1" applyAlignment="1">
      <alignment vertical="top"/>
      <protection/>
    </xf>
    <xf numFmtId="166" fontId="7" fillId="23" borderId="0" xfId="60" applyNumberFormat="1" applyFont="1" applyFill="1" applyBorder="1" applyAlignment="1">
      <alignment/>
      <protection/>
    </xf>
    <xf numFmtId="166" fontId="7" fillId="23" borderId="10" xfId="60" applyNumberFormat="1" applyFont="1" applyFill="1" applyBorder="1" applyAlignment="1">
      <alignment/>
      <protection/>
    </xf>
    <xf numFmtId="0" fontId="4" fillId="23" borderId="13" xfId="0" applyFont="1" applyFill="1" applyBorder="1" applyAlignment="1">
      <alignment vertical="center" wrapText="1"/>
    </xf>
    <xf numFmtId="3" fontId="4" fillId="23" borderId="13" xfId="71" applyNumberFormat="1" applyFont="1" applyFill="1" applyBorder="1" applyAlignment="1">
      <alignment horizontal="center" vertical="center"/>
    </xf>
    <xf numFmtId="3" fontId="4" fillId="23" borderId="30" xfId="71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23" borderId="2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4" fillId="0" borderId="32" xfId="56" applyFont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1" fillId="0" borderId="0" xfId="62" applyFont="1">
      <alignment/>
      <protection/>
    </xf>
    <xf numFmtId="0" fontId="0" fillId="0" borderId="0" xfId="62" applyFont="1" applyAlignment="1" applyProtection="1">
      <alignment vertical="center"/>
      <protection locked="0"/>
    </xf>
    <xf numFmtId="0" fontId="18" fillId="23" borderId="26" xfId="62" applyNumberFormat="1" applyFont="1" applyFill="1" applyBorder="1" applyAlignment="1">
      <alignment horizontal="center" vertical="center" textRotation="90" wrapText="1"/>
      <protection/>
    </xf>
    <xf numFmtId="0" fontId="20" fillId="0" borderId="0" xfId="62" applyFont="1" applyFill="1">
      <alignment/>
      <protection/>
    </xf>
    <xf numFmtId="0" fontId="6" fillId="0" borderId="0" xfId="59" applyFont="1" applyAlignment="1" applyProtection="1">
      <alignment vertical="center"/>
      <protection/>
    </xf>
    <xf numFmtId="0" fontId="6" fillId="20" borderId="51" xfId="59" applyFont="1" applyFill="1" applyBorder="1" applyAlignment="1" applyProtection="1">
      <alignment horizontal="center"/>
      <protection/>
    </xf>
    <xf numFmtId="4" fontId="6" fillId="20" borderId="52" xfId="59" applyNumberFormat="1" applyFont="1" applyFill="1" applyBorder="1" applyAlignment="1" applyProtection="1">
      <alignment horizontal="centerContinuous"/>
      <protection/>
    </xf>
    <xf numFmtId="5" fontId="6" fillId="20" borderId="51" xfId="59" applyNumberFormat="1" applyFont="1" applyFill="1" applyBorder="1" applyAlignment="1" applyProtection="1">
      <alignment horizontal="centerContinuous"/>
      <protection/>
    </xf>
    <xf numFmtId="5" fontId="6" fillId="20" borderId="53" xfId="59" applyNumberFormat="1" applyFont="1" applyFill="1" applyBorder="1" applyAlignment="1" applyProtection="1">
      <alignment horizontal="centerContinuous"/>
      <protection/>
    </xf>
    <xf numFmtId="0" fontId="4" fillId="0" borderId="0" xfId="59" applyFont="1" applyFill="1" applyProtection="1">
      <alignment/>
      <protection/>
    </xf>
    <xf numFmtId="0" fontId="6" fillId="20" borderId="54" xfId="59" applyFont="1" applyFill="1" applyBorder="1" applyProtection="1">
      <alignment/>
      <protection/>
    </xf>
    <xf numFmtId="0" fontId="6" fillId="20" borderId="55" xfId="59" applyNumberFormat="1" applyFont="1" applyFill="1" applyBorder="1" applyAlignment="1" applyProtection="1">
      <alignment horizontal="center"/>
      <protection locked="0"/>
    </xf>
    <xf numFmtId="0" fontId="6" fillId="20" borderId="56" xfId="59" applyNumberFormat="1" applyFont="1" applyFill="1" applyBorder="1" applyAlignment="1" applyProtection="1">
      <alignment horizontal="center"/>
      <protection locked="0"/>
    </xf>
    <xf numFmtId="0" fontId="4" fillId="0" borderId="0" xfId="59" applyNumberFormat="1" applyFont="1" applyFill="1" applyProtection="1">
      <alignment/>
      <protection/>
    </xf>
    <xf numFmtId="0" fontId="6" fillId="20" borderId="54" xfId="59" applyNumberFormat="1" applyFont="1" applyFill="1" applyBorder="1" applyProtection="1">
      <alignment/>
      <protection/>
    </xf>
    <xf numFmtId="0" fontId="6" fillId="0" borderId="0" xfId="59" applyFont="1" applyFill="1" applyBorder="1" applyProtection="1">
      <alignment/>
      <protection/>
    </xf>
    <xf numFmtId="0" fontId="6" fillId="0" borderId="57" xfId="59" applyNumberFormat="1" applyFont="1" applyFill="1" applyBorder="1" applyAlignment="1" applyProtection="1">
      <alignment horizontal="center"/>
      <protection/>
    </xf>
    <xf numFmtId="0" fontId="6" fillId="0" borderId="0" xfId="59" applyNumberFormat="1" applyFont="1" applyFill="1" applyBorder="1" applyProtection="1">
      <alignment/>
      <protection/>
    </xf>
    <xf numFmtId="0" fontId="6" fillId="23" borderId="58" xfId="59" applyNumberFormat="1" applyFont="1" applyFill="1" applyBorder="1" applyAlignment="1" applyProtection="1">
      <alignment horizontal="right" vertical="center"/>
      <protection/>
    </xf>
    <xf numFmtId="0" fontId="4" fillId="0" borderId="0" xfId="59" applyNumberFormat="1" applyFont="1" applyProtection="1">
      <alignment/>
      <protection/>
    </xf>
    <xf numFmtId="0" fontId="6" fillId="23" borderId="51" xfId="59" applyNumberFormat="1" applyFont="1" applyFill="1" applyBorder="1" applyAlignment="1" applyProtection="1">
      <alignment vertical="center"/>
      <protection/>
    </xf>
    <xf numFmtId="3" fontId="6" fillId="23" borderId="51" xfId="59" applyNumberFormat="1" applyFont="1" applyFill="1" applyBorder="1" applyAlignment="1" applyProtection="1">
      <alignment horizontal="center" vertical="center"/>
      <protection/>
    </xf>
    <xf numFmtId="3" fontId="6" fillId="23" borderId="58" xfId="59" applyNumberFormat="1" applyFont="1" applyFill="1" applyBorder="1" applyAlignment="1" applyProtection="1">
      <alignment horizontal="center" vertical="center"/>
      <protection/>
    </xf>
    <xf numFmtId="0" fontId="4" fillId="0" borderId="0" xfId="59" applyFont="1" applyProtection="1">
      <alignment/>
      <protection/>
    </xf>
    <xf numFmtId="0" fontId="4" fillId="0" borderId="18" xfId="59" applyFont="1" applyBorder="1" applyAlignment="1" applyProtection="1">
      <alignment vertical="center"/>
      <protection/>
    </xf>
    <xf numFmtId="5" fontId="4" fillId="0" borderId="10" xfId="59" applyNumberFormat="1" applyFont="1" applyBorder="1" applyAlignment="1" applyProtection="1">
      <alignment vertical="center"/>
      <protection/>
    </xf>
    <xf numFmtId="5" fontId="4" fillId="0" borderId="19" xfId="59" applyNumberFormat="1" applyFont="1" applyBorder="1" applyAlignment="1" applyProtection="1">
      <alignment vertical="center"/>
      <protection/>
    </xf>
    <xf numFmtId="0" fontId="4" fillId="0" borderId="18" xfId="59" applyNumberFormat="1" applyFont="1" applyBorder="1" applyAlignment="1" applyProtection="1">
      <alignment horizontal="center" vertical="center"/>
      <protection/>
    </xf>
    <xf numFmtId="0" fontId="6" fillId="23" borderId="38" xfId="59" applyFont="1" applyFill="1" applyBorder="1" applyAlignment="1" applyProtection="1">
      <alignment vertical="center"/>
      <protection/>
    </xf>
    <xf numFmtId="3" fontId="6" fillId="23" borderId="31" xfId="59" applyNumberFormat="1" applyFont="1" applyFill="1" applyBorder="1" applyAlignment="1" applyProtection="1">
      <alignment horizontal="center" vertical="center"/>
      <protection/>
    </xf>
    <xf numFmtId="3" fontId="6" fillId="23" borderId="37" xfId="59" applyNumberFormat="1" applyFont="1" applyFill="1" applyBorder="1" applyAlignment="1" applyProtection="1">
      <alignment horizontal="center" vertical="center"/>
      <protection/>
    </xf>
    <xf numFmtId="5" fontId="6" fillId="23" borderId="37" xfId="59" applyNumberFormat="1" applyFont="1" applyFill="1" applyBorder="1" applyAlignment="1" applyProtection="1">
      <alignment vertical="center"/>
      <protection/>
    </xf>
    <xf numFmtId="0" fontId="4" fillId="0" borderId="59" xfId="59" applyFont="1" applyBorder="1" applyAlignment="1" applyProtection="1">
      <alignment vertical="center"/>
      <protection/>
    </xf>
    <xf numFmtId="3" fontId="4" fillId="0" borderId="0" xfId="59" applyNumberFormat="1" applyFont="1" applyBorder="1" applyAlignment="1" applyProtection="1">
      <alignment horizontal="center" vertical="center"/>
      <protection/>
    </xf>
    <xf numFmtId="3" fontId="4" fillId="0" borderId="16" xfId="59" applyNumberFormat="1" applyFont="1" applyBorder="1" applyAlignment="1" applyProtection="1">
      <alignment horizontal="center" vertical="center"/>
      <protection/>
    </xf>
    <xf numFmtId="42" fontId="4" fillId="0" borderId="24" xfId="59" applyNumberFormat="1" applyFont="1" applyBorder="1" applyAlignment="1" applyProtection="1">
      <alignment vertical="center"/>
      <protection/>
    </xf>
    <xf numFmtId="0" fontId="4" fillId="0" borderId="0" xfId="59" applyNumberFormat="1" applyFont="1" applyBorder="1" applyAlignment="1" applyProtection="1">
      <alignment horizontal="center" vertical="center"/>
      <protection/>
    </xf>
    <xf numFmtId="5" fontId="4" fillId="0" borderId="16" xfId="59" applyNumberFormat="1" applyFont="1" applyBorder="1" applyAlignment="1" applyProtection="1">
      <alignment vertical="center"/>
      <protection/>
    </xf>
    <xf numFmtId="0" fontId="6" fillId="0" borderId="0" xfId="59" applyFont="1" applyProtection="1">
      <alignment/>
      <protection/>
    </xf>
    <xf numFmtId="0" fontId="10" fillId="0" borderId="0" xfId="59" applyFont="1" applyAlignment="1" applyProtection="1">
      <alignment vertical="top"/>
      <protection/>
    </xf>
    <xf numFmtId="0" fontId="0" fillId="0" borderId="0" xfId="59" applyBorder="1" applyProtection="1">
      <alignment/>
      <protection/>
    </xf>
    <xf numFmtId="0" fontId="6" fillId="22" borderId="51" xfId="59" applyFont="1" applyFill="1" applyBorder="1" applyAlignment="1" applyProtection="1">
      <alignment vertical="center"/>
      <protection/>
    </xf>
    <xf numFmtId="5" fontId="6" fillId="22" borderId="58" xfId="59" applyNumberFormat="1" applyFont="1" applyFill="1" applyBorder="1" applyAlignment="1" applyProtection="1">
      <alignment horizontal="right" vertical="center"/>
      <protection/>
    </xf>
    <xf numFmtId="0" fontId="4" fillId="0" borderId="18" xfId="59" applyFont="1" applyFill="1" applyBorder="1" applyAlignment="1" applyProtection="1">
      <alignment vertical="center"/>
      <protection/>
    </xf>
    <xf numFmtId="42" fontId="4" fillId="0" borderId="24" xfId="59" applyNumberFormat="1" applyFont="1" applyFill="1" applyBorder="1" applyAlignment="1" applyProtection="1">
      <alignment horizontal="center" vertical="center"/>
      <protection/>
    </xf>
    <xf numFmtId="0" fontId="4" fillId="23" borderId="38" xfId="59" applyFont="1" applyFill="1" applyBorder="1" applyAlignment="1" applyProtection="1">
      <alignment vertical="center"/>
      <protection/>
    </xf>
    <xf numFmtId="3" fontId="6" fillId="23" borderId="31" xfId="59" applyNumberFormat="1" applyFont="1" applyFill="1" applyBorder="1" applyAlignment="1" applyProtection="1">
      <alignment horizontal="center" vertical="center"/>
      <protection/>
    </xf>
    <xf numFmtId="3" fontId="6" fillId="23" borderId="37" xfId="59" applyNumberFormat="1" applyFont="1" applyFill="1" applyBorder="1" applyAlignment="1" applyProtection="1">
      <alignment horizontal="center" vertical="center"/>
      <protection/>
    </xf>
    <xf numFmtId="5" fontId="4" fillId="0" borderId="18" xfId="59" applyNumberFormat="1" applyFont="1" applyFill="1" applyBorder="1" applyAlignment="1" applyProtection="1">
      <alignment vertical="center"/>
      <protection/>
    </xf>
    <xf numFmtId="5" fontId="4" fillId="0" borderId="16" xfId="59" applyNumberFormat="1" applyFont="1" applyFill="1" applyBorder="1" applyAlignment="1" applyProtection="1">
      <alignment vertical="center"/>
      <protection/>
    </xf>
    <xf numFmtId="3" fontId="4" fillId="0" borderId="18" xfId="59" applyNumberFormat="1" applyFont="1" applyBorder="1" applyAlignment="1" applyProtection="1">
      <alignment horizontal="center" vertical="center"/>
      <protection/>
    </xf>
    <xf numFmtId="5" fontId="4" fillId="0" borderId="18" xfId="59" applyNumberFormat="1" applyFont="1" applyBorder="1" applyAlignment="1" applyProtection="1">
      <alignment vertical="center"/>
      <protection/>
    </xf>
    <xf numFmtId="0" fontId="4" fillId="0" borderId="54" xfId="59" applyFont="1" applyBorder="1" applyAlignment="1" applyProtection="1">
      <alignment vertical="center"/>
      <protection/>
    </xf>
    <xf numFmtId="3" fontId="4" fillId="0" borderId="27" xfId="59" applyNumberFormat="1" applyFont="1" applyBorder="1" applyAlignment="1" applyProtection="1">
      <alignment horizontal="center" vertical="center"/>
      <protection/>
    </xf>
    <xf numFmtId="3" fontId="4" fillId="0" borderId="32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vertical="center"/>
      <protection/>
    </xf>
    <xf numFmtId="5" fontId="4" fillId="0" borderId="0" xfId="59" applyNumberFormat="1" applyFont="1" applyBorder="1" applyAlignment="1" applyProtection="1">
      <alignment horizontal="center" vertical="center"/>
      <protection/>
    </xf>
    <xf numFmtId="0" fontId="4" fillId="23" borderId="60" xfId="59" applyFont="1" applyFill="1" applyBorder="1" applyAlignment="1" applyProtection="1">
      <alignment vertical="center"/>
      <protection/>
    </xf>
    <xf numFmtId="3" fontId="6" fillId="23" borderId="13" xfId="59" applyNumberFormat="1" applyFont="1" applyFill="1" applyBorder="1" applyAlignment="1" applyProtection="1">
      <alignment horizontal="center" vertical="center"/>
      <protection/>
    </xf>
    <xf numFmtId="0" fontId="4" fillId="0" borderId="0" xfId="59" applyFont="1" applyFill="1" applyBorder="1" applyAlignment="1" applyProtection="1">
      <alignment vertical="center"/>
      <protection/>
    </xf>
    <xf numFmtId="0" fontId="6" fillId="0" borderId="0" xfId="59" applyNumberFormat="1" applyFont="1" applyFill="1" applyBorder="1" applyAlignment="1" applyProtection="1">
      <alignment horizontal="center" vertical="center"/>
      <protection/>
    </xf>
    <xf numFmtId="5" fontId="4" fillId="0" borderId="0" xfId="59" applyNumberFormat="1" applyFont="1" applyFill="1" applyBorder="1" applyAlignment="1" applyProtection="1">
      <alignment vertical="center"/>
      <protection/>
    </xf>
    <xf numFmtId="0" fontId="4" fillId="0" borderId="0" xfId="59" applyNumberFormat="1" applyFont="1" applyFill="1" applyBorder="1" applyAlignment="1" applyProtection="1">
      <alignment horizontal="center" vertical="center"/>
      <protection/>
    </xf>
    <xf numFmtId="5" fontId="4" fillId="0" borderId="18" xfId="59" applyNumberFormat="1" applyFont="1" applyFill="1" applyBorder="1" applyAlignment="1" applyProtection="1">
      <alignment vertical="center"/>
      <protection hidden="1"/>
    </xf>
    <xf numFmtId="5" fontId="4" fillId="0" borderId="16" xfId="59" applyNumberFormat="1" applyFont="1" applyFill="1" applyBorder="1" applyAlignment="1" applyProtection="1">
      <alignment vertical="center"/>
      <protection hidden="1"/>
    </xf>
    <xf numFmtId="5" fontId="4" fillId="0" borderId="0" xfId="59" applyNumberFormat="1" applyFont="1" applyBorder="1" applyAlignment="1" applyProtection="1">
      <alignment vertical="center"/>
      <protection/>
    </xf>
    <xf numFmtId="0" fontId="4" fillId="0" borderId="0" xfId="59" applyFont="1" applyBorder="1" applyProtection="1">
      <alignment/>
      <protection/>
    </xf>
    <xf numFmtId="3" fontId="4" fillId="0" borderId="23" xfId="59" applyNumberFormat="1" applyFont="1" applyBorder="1" applyAlignment="1" applyProtection="1">
      <alignment horizontal="center" vertical="center"/>
      <protection/>
    </xf>
    <xf numFmtId="5" fontId="4" fillId="0" borderId="54" xfId="59" applyNumberFormat="1" applyFont="1" applyBorder="1" applyAlignment="1" applyProtection="1">
      <alignment vertical="center"/>
      <protection/>
    </xf>
    <xf numFmtId="5" fontId="4" fillId="0" borderId="23" xfId="59" applyNumberFormat="1" applyFont="1" applyBorder="1" applyAlignment="1" applyProtection="1">
      <alignment vertical="center"/>
      <protection/>
    </xf>
    <xf numFmtId="4" fontId="4" fillId="0" borderId="0" xfId="59" applyNumberFormat="1" applyFont="1" applyProtection="1">
      <alignment/>
      <protection/>
    </xf>
    <xf numFmtId="5" fontId="4" fillId="0" borderId="0" xfId="59" applyNumberFormat="1" applyFont="1" applyProtection="1">
      <alignment/>
      <protection/>
    </xf>
    <xf numFmtId="0" fontId="4" fillId="0" borderId="0" xfId="59" applyNumberFormat="1" applyFont="1" applyAlignment="1" applyProtection="1">
      <alignment horizontal="center"/>
      <protection/>
    </xf>
    <xf numFmtId="0" fontId="29" fillId="0" borderId="0" xfId="59" applyFont="1" applyAlignment="1" applyProtection="1">
      <alignment vertical="top"/>
      <protection locked="0"/>
    </xf>
    <xf numFmtId="0" fontId="27" fillId="0" borderId="0" xfId="62" applyFont="1" applyAlignment="1">
      <alignment/>
      <protection/>
    </xf>
    <xf numFmtId="42" fontId="4" fillId="0" borderId="0" xfId="59" applyNumberFormat="1" applyFont="1" applyFill="1" applyBorder="1" applyAlignment="1" applyProtection="1">
      <alignment vertical="center"/>
      <protection/>
    </xf>
    <xf numFmtId="42" fontId="4" fillId="0" borderId="0" xfId="59" applyNumberFormat="1" applyFont="1" applyFill="1" applyBorder="1" applyAlignment="1" applyProtection="1">
      <alignment vertical="center"/>
      <protection hidden="1"/>
    </xf>
    <xf numFmtId="5" fontId="30" fillId="0" borderId="0" xfId="59" applyNumberFormat="1" applyFont="1" applyAlignment="1" applyProtection="1">
      <alignment vertical="center"/>
      <protection/>
    </xf>
    <xf numFmtId="0" fontId="6" fillId="20" borderId="61" xfId="59" applyNumberFormat="1" applyFont="1" applyFill="1" applyBorder="1" applyAlignment="1" applyProtection="1">
      <alignment horizontal="center"/>
      <protection locked="0"/>
    </xf>
    <xf numFmtId="0" fontId="22" fillId="0" borderId="0" xfId="59" applyFont="1" applyAlignment="1" applyProtection="1">
      <alignment vertical="top"/>
      <protection locked="0"/>
    </xf>
    <xf numFmtId="3" fontId="6" fillId="0" borderId="0" xfId="60" applyNumberFormat="1" applyFont="1" applyBorder="1" applyAlignment="1">
      <alignment vertical="center"/>
      <protection/>
    </xf>
    <xf numFmtId="5" fontId="6" fillId="23" borderId="62" xfId="59" applyNumberFormat="1" applyFont="1" applyFill="1" applyBorder="1" applyAlignment="1" applyProtection="1">
      <alignment vertical="center"/>
      <protection/>
    </xf>
    <xf numFmtId="166" fontId="5" fillId="0" borderId="25" xfId="65" applyNumberFormat="1" applyFont="1" applyBorder="1" applyAlignment="1" applyProtection="1">
      <alignment/>
      <protection hidden="1"/>
    </xf>
    <xf numFmtId="165" fontId="5" fillId="0" borderId="30" xfId="65" applyNumberFormat="1" applyFont="1" applyBorder="1" applyAlignment="1" applyProtection="1">
      <alignment/>
      <protection hidden="1"/>
    </xf>
    <xf numFmtId="0" fontId="31" fillId="0" borderId="0" xfId="56" applyFont="1" applyAlignment="1">
      <alignment vertical="top"/>
      <protection/>
    </xf>
    <xf numFmtId="0" fontId="28" fillId="0" borderId="0" xfId="56" applyFont="1" applyAlignment="1">
      <alignment vertical="top"/>
      <protection/>
    </xf>
    <xf numFmtId="0" fontId="4" fillId="0" borderId="63" xfId="59" applyFont="1" applyBorder="1" applyAlignment="1" applyProtection="1">
      <alignment vertical="center"/>
      <protection/>
    </xf>
    <xf numFmtId="166" fontId="33" fillId="0" borderId="30" xfId="65" applyNumberFormat="1" applyFont="1" applyBorder="1" applyAlignment="1" applyProtection="1">
      <alignment/>
      <protection hidden="1"/>
    </xf>
    <xf numFmtId="166" fontId="33" fillId="0" borderId="20" xfId="65" applyNumberFormat="1" applyFont="1" applyBorder="1" applyAlignment="1" applyProtection="1">
      <alignment/>
      <protection hidden="1"/>
    </xf>
    <xf numFmtId="42" fontId="6" fillId="23" borderId="13" xfId="59" applyNumberFormat="1" applyFont="1" applyFill="1" applyBorder="1" applyAlignment="1" applyProtection="1">
      <alignment vertical="center"/>
      <protection/>
    </xf>
    <xf numFmtId="3" fontId="7" fillId="0" borderId="11" xfId="62" applyNumberFormat="1" applyFont="1" applyFill="1" applyBorder="1" applyAlignment="1">
      <alignment horizontal="center" vertical="center"/>
      <protection/>
    </xf>
    <xf numFmtId="3" fontId="5" fillId="0" borderId="64" xfId="62" applyNumberFormat="1" applyFont="1" applyFill="1" applyBorder="1" applyAlignment="1">
      <alignment horizontal="center" vertical="center"/>
      <protection/>
    </xf>
    <xf numFmtId="3" fontId="5" fillId="0" borderId="65" xfId="62" applyNumberFormat="1" applyFont="1" applyFill="1" applyBorder="1" applyAlignment="1">
      <alignment horizontal="center" vertical="center"/>
      <protection/>
    </xf>
    <xf numFmtId="3" fontId="7" fillId="0" borderId="45" xfId="62" applyNumberFormat="1" applyFont="1" applyFill="1" applyBorder="1" applyAlignment="1">
      <alignment horizontal="center" vertical="center" wrapText="1"/>
      <protection/>
    </xf>
    <xf numFmtId="3" fontId="18" fillId="0" borderId="11" xfId="62" applyNumberFormat="1" applyFont="1" applyFill="1" applyBorder="1" applyAlignment="1">
      <alignment horizontal="center" vertical="center"/>
      <protection/>
    </xf>
    <xf numFmtId="3" fontId="19" fillId="0" borderId="64" xfId="62" applyNumberFormat="1" applyFont="1" applyFill="1" applyBorder="1" applyAlignment="1">
      <alignment horizontal="center" vertical="center"/>
      <protection/>
    </xf>
    <xf numFmtId="3" fontId="19" fillId="0" borderId="65" xfId="62" applyNumberFormat="1" applyFont="1" applyFill="1" applyBorder="1" applyAlignment="1">
      <alignment horizontal="center" vertical="center"/>
      <protection/>
    </xf>
    <xf numFmtId="3" fontId="18" fillId="0" borderId="45" xfId="62" applyNumberFormat="1" applyFont="1" applyFill="1" applyBorder="1" applyAlignment="1">
      <alignment horizontal="center" vertical="center" wrapText="1"/>
      <protection/>
    </xf>
    <xf numFmtId="3" fontId="19" fillId="0" borderId="66" xfId="62" applyNumberFormat="1" applyFont="1" applyFill="1" applyBorder="1" applyAlignment="1">
      <alignment horizontal="center" vertical="center"/>
      <protection/>
    </xf>
    <xf numFmtId="3" fontId="7" fillId="0" borderId="66" xfId="62" applyNumberFormat="1" applyFont="1" applyFill="1" applyBorder="1" applyAlignment="1">
      <alignment horizontal="center" vertical="center" wrapText="1"/>
      <protection/>
    </xf>
    <xf numFmtId="3" fontId="18" fillId="0" borderId="66" xfId="62" applyNumberFormat="1" applyFont="1" applyFill="1" applyBorder="1" applyAlignment="1">
      <alignment horizontal="center" vertical="center" wrapText="1"/>
      <protection/>
    </xf>
    <xf numFmtId="0" fontId="0" fillId="0" borderId="0" xfId="62" applyFont="1" applyFill="1">
      <alignment/>
      <protection/>
    </xf>
    <xf numFmtId="3" fontId="51" fillId="0" borderId="67" xfId="56" applyNumberFormat="1" applyFont="1" applyBorder="1" applyAlignment="1">
      <alignment horizontal="left" vertical="center" wrapText="1"/>
      <protection/>
    </xf>
    <xf numFmtId="3" fontId="52" fillId="0" borderId="67" xfId="56" applyNumberFormat="1" applyFont="1" applyBorder="1" applyAlignment="1">
      <alignment horizontal="left" vertical="center" wrapText="1"/>
      <protection/>
    </xf>
    <xf numFmtId="0" fontId="5" fillId="23" borderId="35" xfId="0" applyFont="1" applyFill="1" applyBorder="1" applyAlignment="1">
      <alignment horizontal="center" vertical="center" textRotation="90"/>
    </xf>
    <xf numFmtId="3" fontId="5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66" xfId="62" applyNumberFormat="1" applyFont="1" applyFill="1" applyBorder="1" applyAlignment="1">
      <alignment horizontal="center" vertical="center"/>
      <protection/>
    </xf>
    <xf numFmtId="0" fontId="19" fillId="0" borderId="66" xfId="6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1" xfId="62" applyNumberFormat="1" applyFont="1" applyFill="1" applyBorder="1" applyAlignment="1">
      <alignment horizontal="center" vertical="center"/>
      <protection/>
    </xf>
    <xf numFmtId="3" fontId="19" fillId="0" borderId="11" xfId="62" applyNumberFormat="1" applyFont="1" applyFill="1" applyBorder="1" applyAlignment="1">
      <alignment horizontal="center" vertical="center"/>
      <protection/>
    </xf>
    <xf numFmtId="0" fontId="5" fillId="23" borderId="68" xfId="0" applyFont="1" applyFill="1" applyBorder="1" applyAlignment="1">
      <alignment horizontal="center" vertical="center" textRotation="9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7" fillId="23" borderId="70" xfId="0" applyNumberFormat="1" applyFont="1" applyFill="1" applyBorder="1" applyAlignment="1">
      <alignment horizontal="center" vertical="center"/>
    </xf>
    <xf numFmtId="5" fontId="6" fillId="23" borderId="58" xfId="59" applyNumberFormat="1" applyFont="1" applyFill="1" applyBorder="1" applyAlignment="1" applyProtection="1">
      <alignment vertical="center"/>
      <protection/>
    </xf>
    <xf numFmtId="0" fontId="2" fillId="0" borderId="0" xfId="56" applyFont="1" applyAlignment="1">
      <alignment/>
      <protection/>
    </xf>
    <xf numFmtId="0" fontId="2" fillId="0" borderId="0" xfId="58" applyFont="1" applyAlignment="1">
      <alignment/>
      <protection/>
    </xf>
    <xf numFmtId="0" fontId="2" fillId="0" borderId="0" xfId="61" applyFont="1" applyProtection="1">
      <alignment/>
      <protection/>
    </xf>
    <xf numFmtId="166" fontId="53" fillId="0" borderId="20" xfId="65" applyNumberFormat="1" applyFont="1" applyBorder="1" applyAlignment="1" applyProtection="1">
      <alignment/>
      <protection hidden="1"/>
    </xf>
    <xf numFmtId="42" fontId="4" fillId="0" borderId="18" xfId="59" applyNumberFormat="1" applyFont="1" applyBorder="1" applyAlignment="1" applyProtection="1">
      <alignment horizontal="center" vertical="center"/>
      <protection/>
    </xf>
    <xf numFmtId="42" fontId="4" fillId="0" borderId="16" xfId="59" applyNumberFormat="1" applyFont="1" applyFill="1" applyBorder="1" applyAlignment="1" applyProtection="1">
      <alignment vertical="center"/>
      <protection/>
    </xf>
    <xf numFmtId="0" fontId="54" fillId="0" borderId="0" xfId="0" applyFont="1" applyAlignment="1">
      <alignment horizontal="left" vertical="center" wrapText="1"/>
    </xf>
    <xf numFmtId="3" fontId="7" fillId="23" borderId="10" xfId="60" applyNumberFormat="1" applyFont="1" applyFill="1" applyBorder="1" applyAlignment="1">
      <alignment horizontal="right" vertical="center"/>
      <protection/>
    </xf>
    <xf numFmtId="3" fontId="5" fillId="23" borderId="25" xfId="60" applyNumberFormat="1" applyFont="1" applyFill="1" applyBorder="1" applyAlignment="1">
      <alignment horizontal="right" vertical="center"/>
      <protection/>
    </xf>
    <xf numFmtId="3" fontId="7" fillId="23" borderId="25" xfId="60" applyNumberFormat="1" applyFont="1" applyFill="1" applyBorder="1" applyAlignment="1">
      <alignment horizontal="right" vertical="center"/>
      <protection/>
    </xf>
    <xf numFmtId="3" fontId="7" fillId="0" borderId="0" xfId="60" applyNumberFormat="1" applyFont="1">
      <alignment/>
      <protection/>
    </xf>
    <xf numFmtId="0" fontId="5" fillId="23" borderId="68" xfId="0" applyFont="1" applyFill="1" applyBorder="1" applyAlignment="1">
      <alignment horizontal="center" vertical="center" textRotation="90" wrapText="1"/>
    </xf>
    <xf numFmtId="0" fontId="5" fillId="23" borderId="14" xfId="0" applyFont="1" applyFill="1" applyBorder="1" applyAlignment="1">
      <alignment horizontal="center" vertical="center" textRotation="90" wrapText="1"/>
    </xf>
    <xf numFmtId="0" fontId="5" fillId="23" borderId="71" xfId="0" applyFont="1" applyFill="1" applyBorder="1" applyAlignment="1">
      <alignment horizontal="center" vertical="center" textRotation="90" wrapText="1"/>
    </xf>
    <xf numFmtId="0" fontId="18" fillId="23" borderId="35" xfId="62" applyNumberFormat="1" applyFont="1" applyFill="1" applyBorder="1" applyAlignment="1">
      <alignment horizontal="center" vertical="center" textRotation="90" wrapText="1"/>
      <protection/>
    </xf>
    <xf numFmtId="3" fontId="5" fillId="0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>
      <alignment/>
    </xf>
    <xf numFmtId="0" fontId="5" fillId="0" borderId="74" xfId="0" applyFont="1" applyFill="1" applyBorder="1" applyAlignment="1" applyProtection="1">
      <alignment horizontal="left" vertical="center"/>
      <protection locked="0"/>
    </xf>
    <xf numFmtId="3" fontId="7" fillId="0" borderId="74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 applyProtection="1">
      <alignment horizontal="center" vertical="center"/>
      <protection locked="0"/>
    </xf>
    <xf numFmtId="3" fontId="5" fillId="0" borderId="76" xfId="0" applyNumberFormat="1" applyFont="1" applyFill="1" applyBorder="1" applyAlignment="1" applyProtection="1">
      <alignment horizontal="center" vertical="center"/>
      <protection locked="0"/>
    </xf>
    <xf numFmtId="3" fontId="5" fillId="0" borderId="74" xfId="0" applyNumberFormat="1" applyFont="1" applyFill="1" applyBorder="1" applyAlignment="1" applyProtection="1">
      <alignment horizontal="center" vertical="center"/>
      <protection locked="0"/>
    </xf>
    <xf numFmtId="3" fontId="5" fillId="0" borderId="77" xfId="0" applyNumberFormat="1" applyFont="1" applyFill="1" applyBorder="1" applyAlignment="1" applyProtection="1">
      <alignment horizontal="center" vertical="center"/>
      <protection locked="0"/>
    </xf>
    <xf numFmtId="3" fontId="7" fillId="0" borderId="75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 applyProtection="1">
      <alignment horizontal="center" vertical="center"/>
      <protection locked="0"/>
    </xf>
    <xf numFmtId="3" fontId="5" fillId="0" borderId="76" xfId="0" applyNumberFormat="1" applyFont="1" applyFill="1" applyBorder="1" applyAlignment="1" applyProtection="1">
      <alignment horizontal="center" vertical="center"/>
      <protection locked="0"/>
    </xf>
    <xf numFmtId="3" fontId="5" fillId="0" borderId="74" xfId="0" applyNumberFormat="1" applyFont="1" applyFill="1" applyBorder="1" applyAlignment="1" applyProtection="1">
      <alignment horizontal="center" vertical="center"/>
      <protection locked="0"/>
    </xf>
    <xf numFmtId="3" fontId="7" fillId="0" borderId="74" xfId="0" applyNumberFormat="1" applyFont="1" applyFill="1" applyBorder="1" applyAlignment="1">
      <alignment horizontal="center" vertical="center" wrapText="1"/>
    </xf>
    <xf numFmtId="3" fontId="5" fillId="0" borderId="77" xfId="0" applyNumberFormat="1" applyFont="1" applyFill="1" applyBorder="1" applyAlignment="1" applyProtection="1">
      <alignment horizontal="center" vertical="center"/>
      <protection locked="0"/>
    </xf>
    <xf numFmtId="3" fontId="7" fillId="0" borderId="75" xfId="0" applyNumberFormat="1" applyFont="1" applyFill="1" applyBorder="1" applyAlignment="1">
      <alignment horizontal="center" vertical="center" wrapText="1"/>
    </xf>
    <xf numFmtId="0" fontId="0" fillId="0" borderId="78" xfId="0" applyFill="1" applyBorder="1" applyAlignment="1">
      <alignment/>
    </xf>
    <xf numFmtId="3" fontId="7" fillId="23" borderId="79" xfId="0" applyNumberFormat="1" applyFont="1" applyFill="1" applyBorder="1" applyAlignment="1">
      <alignment horizontal="center" vertical="center"/>
    </xf>
    <xf numFmtId="0" fontId="4" fillId="0" borderId="22" xfId="59" applyNumberFormat="1" applyFont="1" applyBorder="1" applyAlignment="1" applyProtection="1">
      <alignment horizontal="center"/>
      <protection/>
    </xf>
    <xf numFmtId="0" fontId="4" fillId="0" borderId="63" xfId="59" applyFont="1" applyBorder="1" applyProtection="1">
      <alignment/>
      <protection/>
    </xf>
    <xf numFmtId="0" fontId="4" fillId="0" borderId="80" xfId="59" applyNumberFormat="1" applyFont="1" applyBorder="1" applyAlignment="1" applyProtection="1">
      <alignment horizontal="center"/>
      <protection/>
    </xf>
    <xf numFmtId="0" fontId="4" fillId="0" borderId="59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horizontal="right" vertical="center"/>
      <protection/>
    </xf>
    <xf numFmtId="42" fontId="4" fillId="0" borderId="80" xfId="59" applyNumberFormat="1" applyFont="1" applyBorder="1" applyProtection="1">
      <alignment/>
      <protection/>
    </xf>
    <xf numFmtId="5" fontId="4" fillId="0" borderId="19" xfId="59" applyNumberFormat="1" applyFont="1" applyFill="1" applyBorder="1" applyAlignment="1" applyProtection="1">
      <alignment horizontal="center" vertical="center"/>
      <protection/>
    </xf>
    <xf numFmtId="5" fontId="4" fillId="0" borderId="16" xfId="59" applyNumberFormat="1" applyFont="1" applyBorder="1" applyAlignment="1" applyProtection="1">
      <alignment horizontal="center" vertical="center"/>
      <protection/>
    </xf>
    <xf numFmtId="42" fontId="4" fillId="0" borderId="81" xfId="59" applyNumberFormat="1" applyFont="1" applyBorder="1" applyProtection="1">
      <alignment/>
      <protection/>
    </xf>
    <xf numFmtId="3" fontId="52" fillId="0" borderId="67" xfId="56" applyNumberFormat="1" applyFont="1" applyFill="1" applyBorder="1" applyAlignment="1">
      <alignment horizontal="left" vertical="center" wrapText="1"/>
      <protection/>
    </xf>
    <xf numFmtId="3" fontId="4" fillId="0" borderId="24" xfId="59" applyNumberFormat="1" applyFont="1" applyBorder="1" applyAlignment="1" applyProtection="1">
      <alignment horizontal="center" vertical="center"/>
      <protection/>
    </xf>
    <xf numFmtId="3" fontId="4" fillId="0" borderId="19" xfId="59" applyNumberFormat="1" applyFont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left" vertical="center"/>
      <protection locked="0"/>
    </xf>
    <xf numFmtId="0" fontId="5" fillId="0" borderId="83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3" fontId="55" fillId="0" borderId="10" xfId="59" applyNumberFormat="1" applyFont="1" applyFill="1" applyBorder="1" applyAlignment="1" applyProtection="1">
      <alignment horizontal="center"/>
      <protection/>
    </xf>
    <xf numFmtId="0" fontId="6" fillId="20" borderId="26" xfId="0" applyFont="1" applyFill="1" applyBorder="1" applyAlignment="1" applyProtection="1">
      <alignment horizontal="center" vertical="center" wrapText="1"/>
      <protection locked="0"/>
    </xf>
    <xf numFmtId="0" fontId="6" fillId="2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20" borderId="13" xfId="60" applyNumberFormat="1" applyFont="1" applyFill="1" applyBorder="1" applyAlignment="1" applyProtection="1">
      <alignment horizontal="center"/>
      <protection locked="0"/>
    </xf>
    <xf numFmtId="0" fontId="7" fillId="20" borderId="0" xfId="60" applyNumberFormat="1" applyFont="1" applyFill="1" applyBorder="1" applyAlignment="1">
      <alignment horizontal="centerContinuous" vertical="center"/>
      <protection/>
    </xf>
    <xf numFmtId="3" fontId="55" fillId="0" borderId="24" xfId="59" applyNumberFormat="1" applyFont="1" applyBorder="1" applyAlignment="1" applyProtection="1">
      <alignment horizontal="center" vertical="center"/>
      <protection/>
    </xf>
    <xf numFmtId="3" fontId="55" fillId="0" borderId="0" xfId="59" applyNumberFormat="1" applyFont="1" applyFill="1" applyBorder="1" applyAlignment="1" applyProtection="1">
      <alignment horizontal="center"/>
      <protection/>
    </xf>
    <xf numFmtId="3" fontId="55" fillId="0" borderId="19" xfId="59" applyNumberFormat="1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59" xfId="59" applyFont="1" applyBorder="1" applyProtection="1">
      <alignment/>
      <protection/>
    </xf>
    <xf numFmtId="0" fontId="4" fillId="0" borderId="84" xfId="59" applyFont="1" applyBorder="1" applyProtection="1">
      <alignment/>
      <protection/>
    </xf>
    <xf numFmtId="0" fontId="4" fillId="0" borderId="16" xfId="59" applyNumberFormat="1" applyFont="1" applyBorder="1" applyAlignment="1" applyProtection="1">
      <alignment horizontal="center" vertical="center"/>
      <protection/>
    </xf>
    <xf numFmtId="42" fontId="4" fillId="0" borderId="0" xfId="59" applyNumberFormat="1" applyFont="1" applyBorder="1" applyAlignment="1" applyProtection="1">
      <alignment vertical="center"/>
      <protection/>
    </xf>
    <xf numFmtId="42" fontId="6" fillId="23" borderId="37" xfId="59" applyNumberFormat="1" applyFont="1" applyFill="1" applyBorder="1" applyAlignment="1" applyProtection="1">
      <alignment vertical="center"/>
      <protection/>
    </xf>
    <xf numFmtId="3" fontId="29" fillId="22" borderId="85" xfId="59" applyNumberFormat="1" applyFont="1" applyFill="1" applyBorder="1" applyAlignment="1" applyProtection="1">
      <alignment horizontal="center" vertical="center"/>
      <protection/>
    </xf>
    <xf numFmtId="3" fontId="29" fillId="22" borderId="52" xfId="59" applyNumberFormat="1" applyFont="1" applyFill="1" applyBorder="1" applyAlignment="1" applyProtection="1">
      <alignment horizontal="center" vertical="center"/>
      <protection/>
    </xf>
    <xf numFmtId="3" fontId="4" fillId="0" borderId="54" xfId="59" applyNumberFormat="1" applyFont="1" applyBorder="1" applyAlignment="1" applyProtection="1">
      <alignment horizontal="center" vertical="center"/>
      <protection/>
    </xf>
    <xf numFmtId="0" fontId="2" fillId="0" borderId="0" xfId="60" applyFont="1" applyAlignment="1">
      <alignment horizontal="left" wrapText="1"/>
      <protection/>
    </xf>
    <xf numFmtId="0" fontId="2" fillId="0" borderId="0" xfId="60" applyFont="1" applyAlignment="1">
      <alignment horizontal="left"/>
      <protection/>
    </xf>
    <xf numFmtId="42" fontId="61" fillId="0" borderId="18" xfId="59" applyNumberFormat="1" applyFont="1" applyBorder="1" applyAlignment="1" applyProtection="1">
      <alignment horizontal="center" vertical="center"/>
      <protection/>
    </xf>
    <xf numFmtId="3" fontId="56" fillId="0" borderId="24" xfId="59" applyNumberFormat="1" applyFont="1" applyFill="1" applyBorder="1" applyAlignment="1" applyProtection="1">
      <alignment horizontal="center" vertical="center"/>
      <protection/>
    </xf>
    <xf numFmtId="3" fontId="56" fillId="0" borderId="19" xfId="59" applyNumberFormat="1" applyFont="1" applyFill="1" applyBorder="1" applyAlignment="1" applyProtection="1">
      <alignment horizontal="center" vertical="center"/>
      <protection/>
    </xf>
    <xf numFmtId="42" fontId="12" fillId="0" borderId="18" xfId="59" applyNumberFormat="1" applyFont="1" applyFill="1" applyBorder="1" applyAlignment="1" applyProtection="1">
      <alignment horizontal="center" vertical="center"/>
      <protection/>
    </xf>
    <xf numFmtId="5" fontId="12" fillId="0" borderId="16" xfId="59" applyNumberFormat="1" applyFont="1" applyFill="1" applyBorder="1" applyAlignment="1" applyProtection="1">
      <alignment horizontal="center" vertical="center"/>
      <protection/>
    </xf>
    <xf numFmtId="0" fontId="0" fillId="0" borderId="16" xfId="59" applyBorder="1" applyProtection="1">
      <alignment/>
      <protection/>
    </xf>
    <xf numFmtId="5" fontId="10" fillId="0" borderId="0" xfId="59" applyNumberFormat="1" applyFont="1" applyBorder="1" applyAlignment="1" applyProtection="1">
      <alignment vertical="top"/>
      <protection/>
    </xf>
    <xf numFmtId="5" fontId="10" fillId="0" borderId="16" xfId="59" applyNumberFormat="1" applyFont="1" applyBorder="1" applyAlignment="1" applyProtection="1">
      <alignment vertical="top"/>
      <protection/>
    </xf>
    <xf numFmtId="5" fontId="4" fillId="0" borderId="22" xfId="59" applyNumberFormat="1" applyFont="1" applyBorder="1" applyProtection="1">
      <alignment/>
      <protection/>
    </xf>
    <xf numFmtId="0" fontId="6" fillId="23" borderId="52" xfId="59" applyNumberFormat="1" applyFont="1" applyFill="1" applyBorder="1" applyAlignment="1" applyProtection="1">
      <alignment horizontal="right" vertical="center"/>
      <protection/>
    </xf>
    <xf numFmtId="0" fontId="6" fillId="23" borderId="86" xfId="59" applyFont="1" applyFill="1" applyBorder="1" applyAlignment="1" applyProtection="1">
      <alignment vertical="center"/>
      <protection/>
    </xf>
    <xf numFmtId="0" fontId="6" fillId="0" borderId="59" xfId="59" applyFont="1" applyFill="1" applyBorder="1" applyAlignment="1" applyProtection="1">
      <alignment vertical="center"/>
      <protection/>
    </xf>
    <xf numFmtId="0" fontId="10" fillId="0" borderId="59" xfId="59" applyFont="1" applyBorder="1" applyAlignment="1" applyProtection="1">
      <alignment vertical="top"/>
      <protection/>
    </xf>
    <xf numFmtId="5" fontId="4" fillId="0" borderId="23" xfId="59" applyNumberFormat="1" applyFont="1" applyBorder="1" applyProtection="1">
      <alignment/>
      <protection/>
    </xf>
    <xf numFmtId="0" fontId="4" fillId="0" borderId="59" xfId="59" applyFont="1" applyBorder="1" applyAlignment="1" applyProtection="1">
      <alignment horizontal="left" vertical="center"/>
      <protection/>
    </xf>
    <xf numFmtId="0" fontId="4" fillId="0" borderId="63" xfId="59" applyFont="1" applyBorder="1" applyAlignment="1" applyProtection="1">
      <alignment horizontal="left" vertical="center"/>
      <protection/>
    </xf>
    <xf numFmtId="0" fontId="4" fillId="0" borderId="59" xfId="54" applyFont="1" applyFill="1" applyBorder="1" applyAlignment="1" applyProtection="1">
      <alignment vertical="center"/>
      <protection/>
    </xf>
    <xf numFmtId="0" fontId="10" fillId="0" borderId="0" xfId="60" applyFont="1" applyAlignment="1">
      <alignment horizontal="left"/>
      <protection/>
    </xf>
    <xf numFmtId="0" fontId="61" fillId="0" borderId="0" xfId="59" applyNumberFormat="1" applyFont="1" applyAlignment="1" applyProtection="1">
      <alignment horizontal="center"/>
      <protection/>
    </xf>
    <xf numFmtId="0" fontId="61" fillId="0" borderId="32" xfId="59" applyNumberFormat="1" applyFont="1" applyBorder="1" applyAlignment="1" applyProtection="1">
      <alignment horizontal="center"/>
      <protection/>
    </xf>
    <xf numFmtId="5" fontId="61" fillId="0" borderId="32" xfId="59" applyNumberFormat="1" applyFont="1" applyBorder="1" applyAlignment="1" applyProtection="1">
      <alignment horizontal="right"/>
      <protection/>
    </xf>
    <xf numFmtId="3" fontId="51" fillId="24" borderId="67" xfId="56" applyNumberFormat="1" applyFont="1" applyFill="1" applyBorder="1" applyAlignment="1">
      <alignment horizontal="justify" vertical="center" wrapText="1"/>
      <protection/>
    </xf>
    <xf numFmtId="5" fontId="6" fillId="22" borderId="51" xfId="59" applyNumberFormat="1" applyFont="1" applyFill="1" applyBorder="1" applyAlignment="1" applyProtection="1">
      <alignment horizontal="right" vertical="center"/>
      <protection/>
    </xf>
    <xf numFmtId="3" fontId="62" fillId="23" borderId="31" xfId="59" applyNumberFormat="1" applyFont="1" applyFill="1" applyBorder="1" applyAlignment="1" applyProtection="1">
      <alignment horizontal="center" vertical="center"/>
      <protection/>
    </xf>
    <xf numFmtId="3" fontId="62" fillId="23" borderId="37" xfId="59" applyNumberFormat="1" applyFont="1" applyFill="1" applyBorder="1" applyAlignment="1" applyProtection="1">
      <alignment horizontal="center" vertical="center"/>
      <protection/>
    </xf>
    <xf numFmtId="4" fontId="61" fillId="0" borderId="22" xfId="59" applyNumberFormat="1" applyFont="1" applyBorder="1" applyProtection="1">
      <alignment/>
      <protection/>
    </xf>
    <xf numFmtId="170" fontId="61" fillId="0" borderId="23" xfId="59" applyNumberFormat="1" applyFont="1" applyBorder="1" applyAlignment="1" applyProtection="1">
      <alignment horizontal="right" vertical="center"/>
      <protection locked="0"/>
    </xf>
    <xf numFmtId="3" fontId="57" fillId="0" borderId="67" xfId="56" applyNumberFormat="1" applyFont="1" applyFill="1" applyBorder="1" applyAlignment="1">
      <alignment horizontal="justify" vertical="center" wrapText="1"/>
      <protection/>
    </xf>
    <xf numFmtId="171" fontId="55" fillId="0" borderId="0" xfId="59" applyNumberFormat="1" applyFont="1" applyBorder="1" applyAlignment="1" applyProtection="1">
      <alignment horizontal="right" vertical="center"/>
      <protection locked="0"/>
    </xf>
    <xf numFmtId="171" fontId="55" fillId="0" borderId="16" xfId="59" applyNumberFormat="1" applyFont="1" applyBorder="1" applyAlignment="1" applyProtection="1">
      <alignment horizontal="right" vertical="center"/>
      <protection locked="0"/>
    </xf>
    <xf numFmtId="170" fontId="55" fillId="0" borderId="0" xfId="59" applyNumberFormat="1" applyFont="1" applyBorder="1" applyAlignment="1" applyProtection="1">
      <alignment horizontal="right" vertical="center"/>
      <protection locked="0"/>
    </xf>
    <xf numFmtId="170" fontId="55" fillId="0" borderId="16" xfId="59" applyNumberFormat="1" applyFont="1" applyBorder="1" applyAlignment="1" applyProtection="1">
      <alignment horizontal="right" vertical="center"/>
      <protection locked="0"/>
    </xf>
    <xf numFmtId="171" fontId="63" fillId="0" borderId="16" xfId="59" applyNumberFormat="1" applyFont="1" applyBorder="1" applyAlignment="1" applyProtection="1">
      <alignment horizontal="right" vertical="center"/>
      <protection locked="0"/>
    </xf>
    <xf numFmtId="176" fontId="55" fillId="0" borderId="16" xfId="59" applyNumberFormat="1" applyFont="1" applyBorder="1" applyAlignment="1" applyProtection="1">
      <alignment horizontal="right" vertical="center"/>
      <protection locked="0"/>
    </xf>
    <xf numFmtId="171" fontId="55" fillId="0" borderId="16" xfId="59" applyNumberFormat="1" applyFont="1" applyBorder="1" applyAlignment="1" applyProtection="1">
      <alignment horizontal="right"/>
      <protection/>
    </xf>
    <xf numFmtId="0" fontId="4" fillId="0" borderId="16" xfId="59" applyNumberFormat="1" applyFont="1" applyBorder="1" applyAlignment="1" applyProtection="1">
      <alignment horizontal="center"/>
      <protection/>
    </xf>
    <xf numFmtId="5" fontId="4" fillId="0" borderId="16" xfId="59" applyNumberFormat="1" applyFont="1" applyBorder="1" applyAlignment="1" applyProtection="1">
      <alignment horizontal="right"/>
      <protection/>
    </xf>
    <xf numFmtId="6" fontId="4" fillId="0" borderId="19" xfId="59" applyNumberFormat="1" applyFont="1" applyBorder="1" applyAlignment="1" applyProtection="1">
      <alignment vertical="center"/>
      <protection/>
    </xf>
    <xf numFmtId="0" fontId="6" fillId="20" borderId="19" xfId="56" applyFont="1" applyFill="1" applyBorder="1" applyAlignment="1">
      <alignment horizontal="center" vertical="center" wrapText="1"/>
      <protection/>
    </xf>
    <xf numFmtId="0" fontId="6" fillId="20" borderId="87" xfId="56" applyFont="1" applyFill="1" applyBorder="1" applyAlignment="1">
      <alignment horizontal="center" vertical="center" wrapText="1"/>
      <protection/>
    </xf>
    <xf numFmtId="0" fontId="6" fillId="20" borderId="24" xfId="56" applyFont="1" applyFill="1" applyBorder="1" applyAlignment="1">
      <alignment horizontal="center" vertical="center" wrapText="1"/>
      <protection/>
    </xf>
    <xf numFmtId="0" fontId="6" fillId="20" borderId="88" xfId="56" applyFont="1" applyFill="1" applyBorder="1" applyAlignment="1">
      <alignment horizontal="center" vertical="center" wrapText="1"/>
      <protection/>
    </xf>
    <xf numFmtId="3" fontId="7" fillId="20" borderId="45" xfId="60" applyNumberFormat="1" applyFont="1" applyFill="1" applyBorder="1" applyAlignment="1">
      <alignment horizontal="center" vertical="center"/>
      <protection/>
    </xf>
    <xf numFmtId="166" fontId="7" fillId="23" borderId="26" xfId="65" applyNumberFormat="1" applyFont="1" applyFill="1" applyBorder="1" applyAlignment="1">
      <alignment horizontal="right" vertical="center"/>
    </xf>
    <xf numFmtId="166" fontId="7" fillId="23" borderId="30" xfId="65" applyNumberFormat="1" applyFont="1" applyFill="1" applyBorder="1" applyAlignment="1">
      <alignment horizontal="right" vertical="center"/>
    </xf>
    <xf numFmtId="166" fontId="5" fillId="23" borderId="26" xfId="65" applyNumberFormat="1" applyFont="1" applyFill="1" applyBorder="1" applyAlignment="1">
      <alignment horizontal="right" vertical="center"/>
    </xf>
    <xf numFmtId="166" fontId="5" fillId="23" borderId="30" xfId="65" applyNumberFormat="1" applyFont="1" applyFill="1" applyBorder="1" applyAlignment="1">
      <alignment horizontal="right" vertical="center"/>
    </xf>
    <xf numFmtId="165" fontId="7" fillId="23" borderId="26" xfId="65" applyNumberFormat="1" applyFont="1" applyFill="1" applyBorder="1" applyAlignment="1">
      <alignment horizontal="right" vertical="center"/>
    </xf>
    <xf numFmtId="165" fontId="7" fillId="23" borderId="30" xfId="65" applyNumberFormat="1" applyFont="1" applyFill="1" applyBorder="1" applyAlignment="1">
      <alignment horizontal="right" vertical="center"/>
    </xf>
    <xf numFmtId="0" fontId="7" fillId="20" borderId="45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61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66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89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66" xfId="60" applyNumberFormat="1" applyFont="1" applyFill="1" applyBorder="1" applyAlignment="1">
      <alignment horizontal="center" vertical="center"/>
      <protection/>
    </xf>
    <xf numFmtId="0" fontId="7" fillId="20" borderId="11" xfId="60" applyNumberFormat="1" applyFont="1" applyFill="1" applyBorder="1" applyAlignment="1">
      <alignment horizontal="center" vertical="center"/>
      <protection/>
    </xf>
    <xf numFmtId="165" fontId="5" fillId="23" borderId="26" xfId="65" applyNumberFormat="1" applyFont="1" applyFill="1" applyBorder="1" applyAlignment="1">
      <alignment horizontal="right" vertical="center"/>
    </xf>
    <xf numFmtId="165" fontId="5" fillId="23" borderId="30" xfId="65" applyNumberFormat="1" applyFont="1" applyFill="1" applyBorder="1" applyAlignment="1">
      <alignment horizontal="right" vertical="center"/>
    </xf>
    <xf numFmtId="3" fontId="6" fillId="20" borderId="14" xfId="60" applyNumberFormat="1" applyFont="1" applyFill="1" applyBorder="1" applyAlignment="1">
      <alignment horizontal="center" vertical="center"/>
      <protection/>
    </xf>
    <xf numFmtId="3" fontId="6" fillId="20" borderId="26" xfId="60" applyNumberFormat="1" applyFont="1" applyFill="1" applyBorder="1" applyAlignment="1">
      <alignment horizontal="center" vertical="center"/>
      <protection/>
    </xf>
    <xf numFmtId="3" fontId="6" fillId="20" borderId="11" xfId="60" applyNumberFormat="1" applyFont="1" applyFill="1" applyBorder="1" applyAlignment="1">
      <alignment horizontal="center" vertical="center"/>
      <protection/>
    </xf>
    <xf numFmtId="3" fontId="6" fillId="20" borderId="45" xfId="60" applyNumberFormat="1" applyFont="1" applyFill="1" applyBorder="1" applyAlignment="1">
      <alignment horizontal="center" vertical="center"/>
      <protection/>
    </xf>
    <xf numFmtId="3" fontId="6" fillId="20" borderId="34" xfId="60" applyNumberFormat="1" applyFont="1" applyFill="1" applyBorder="1" applyAlignment="1">
      <alignment horizontal="center" vertical="center"/>
      <protection/>
    </xf>
    <xf numFmtId="3" fontId="6" fillId="20" borderId="0" xfId="60" applyNumberFormat="1" applyFont="1" applyFill="1" applyBorder="1" applyAlignment="1">
      <alignment horizontal="center" vertical="center"/>
      <protection/>
    </xf>
    <xf numFmtId="3" fontId="6" fillId="20" borderId="10" xfId="60" applyNumberFormat="1" applyFont="1" applyFill="1" applyBorder="1" applyAlignment="1">
      <alignment horizontal="center" vertical="center"/>
      <protection/>
    </xf>
    <xf numFmtId="3" fontId="6" fillId="20" borderId="35" xfId="60" applyNumberFormat="1" applyFont="1" applyFill="1" applyBorder="1" applyAlignment="1">
      <alignment horizontal="center" vertical="center"/>
      <protection/>
    </xf>
    <xf numFmtId="3" fontId="6" fillId="20" borderId="15" xfId="60" applyNumberFormat="1" applyFont="1" applyFill="1" applyBorder="1" applyAlignment="1">
      <alignment horizontal="center" vertical="center"/>
      <protection/>
    </xf>
    <xf numFmtId="3" fontId="7" fillId="20" borderId="66" xfId="60" applyNumberFormat="1" applyFont="1" applyFill="1" applyBorder="1" applyAlignment="1">
      <alignment horizontal="center" vertical="center"/>
      <protection/>
    </xf>
    <xf numFmtId="3" fontId="7" fillId="20" borderId="12" xfId="60" applyNumberFormat="1" applyFont="1" applyFill="1" applyBorder="1" applyAlignment="1">
      <alignment horizontal="center" vertical="center"/>
      <protection/>
    </xf>
    <xf numFmtId="3" fontId="7" fillId="20" borderId="11" xfId="60" applyNumberFormat="1" applyFont="1" applyFill="1" applyBorder="1" applyAlignment="1">
      <alignment horizontal="center" vertical="center"/>
      <protection/>
    </xf>
    <xf numFmtId="0" fontId="10" fillId="0" borderId="0" xfId="60" applyFont="1" applyAlignment="1">
      <alignment horizontal="left"/>
      <protection/>
    </xf>
    <xf numFmtId="0" fontId="7" fillId="23" borderId="13" xfId="60" applyFont="1" applyFill="1" applyBorder="1" applyAlignment="1">
      <alignment horizontal="left" vertical="center" wrapText="1"/>
      <protection/>
    </xf>
    <xf numFmtId="0" fontId="7" fillId="23" borderId="14" xfId="60" applyFont="1" applyFill="1" applyBorder="1" applyAlignment="1">
      <alignment horizontal="left" vertical="center" wrapText="1"/>
      <protection/>
    </xf>
    <xf numFmtId="0" fontId="7" fillId="20" borderId="28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23" xfId="60" applyNumberFormat="1" applyFont="1" applyFill="1" applyBorder="1" applyAlignment="1" applyProtection="1" quotePrefix="1">
      <alignment horizontal="center" vertical="center"/>
      <protection locked="0"/>
    </xf>
    <xf numFmtId="0" fontId="7" fillId="23" borderId="10" xfId="60" applyFont="1" applyFill="1" applyBorder="1" applyAlignment="1">
      <alignment horizontal="left" vertical="center" wrapText="1"/>
      <protection/>
    </xf>
    <xf numFmtId="0" fontId="7" fillId="20" borderId="30" xfId="60" applyNumberFormat="1" applyFont="1" applyFill="1" applyBorder="1" applyAlignment="1">
      <alignment horizontal="center" vertical="center"/>
      <protection/>
    </xf>
    <xf numFmtId="0" fontId="7" fillId="20" borderId="45" xfId="60" applyNumberFormat="1" applyFont="1" applyFill="1" applyBorder="1" applyAlignment="1">
      <alignment horizontal="center" vertical="center"/>
      <protection/>
    </xf>
    <xf numFmtId="0" fontId="7" fillId="20" borderId="20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41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43" xfId="60" applyNumberFormat="1" applyFont="1" applyFill="1" applyBorder="1" applyAlignment="1" applyProtection="1" quotePrefix="1">
      <alignment horizontal="center" vertical="center"/>
      <protection locked="0"/>
    </xf>
    <xf numFmtId="0" fontId="7" fillId="20" borderId="11" xfId="60" applyNumberFormat="1" applyFont="1" applyFill="1" applyBorder="1" applyAlignment="1" applyProtection="1" quotePrefix="1">
      <alignment horizontal="center" vertical="center"/>
      <protection locked="0"/>
    </xf>
    <xf numFmtId="166" fontId="5" fillId="23" borderId="35" xfId="65" applyNumberFormat="1" applyFont="1" applyFill="1" applyBorder="1" applyAlignment="1">
      <alignment horizontal="right" vertical="center"/>
    </xf>
    <xf numFmtId="166" fontId="5" fillId="23" borderId="20" xfId="65" applyNumberFormat="1" applyFont="1" applyFill="1" applyBorder="1" applyAlignment="1">
      <alignment horizontal="right" vertical="center"/>
    </xf>
    <xf numFmtId="166" fontId="64" fillId="23" borderId="26" xfId="65" applyNumberFormat="1" applyFont="1" applyFill="1" applyBorder="1" applyAlignment="1">
      <alignment horizontal="right" vertical="center"/>
    </xf>
    <xf numFmtId="166" fontId="64" fillId="23" borderId="30" xfId="65" applyNumberFormat="1" applyFont="1" applyFill="1" applyBorder="1" applyAlignment="1">
      <alignment horizontal="right" vertical="center"/>
    </xf>
    <xf numFmtId="166" fontId="65" fillId="23" borderId="26" xfId="65" applyNumberFormat="1" applyFont="1" applyFill="1" applyBorder="1" applyAlignment="1">
      <alignment horizontal="right" vertical="center"/>
    </xf>
    <xf numFmtId="166" fontId="65" fillId="23" borderId="30" xfId="65" applyNumberFormat="1" applyFont="1" applyFill="1" applyBorder="1" applyAlignment="1">
      <alignment horizontal="right" vertical="center"/>
    </xf>
    <xf numFmtId="0" fontId="2" fillId="0" borderId="0" xfId="60" applyFont="1" applyAlignment="1">
      <alignment horizontal="left" wrapText="1"/>
      <protection/>
    </xf>
    <xf numFmtId="0" fontId="2" fillId="0" borderId="0" xfId="60" applyFont="1" applyAlignment="1">
      <alignment horizontal="left"/>
      <protection/>
    </xf>
    <xf numFmtId="166" fontId="65" fillId="23" borderId="35" xfId="65" applyNumberFormat="1" applyFont="1" applyFill="1" applyBorder="1" applyAlignment="1">
      <alignment horizontal="right" vertical="center"/>
    </xf>
    <xf numFmtId="166" fontId="65" fillId="23" borderId="20" xfId="65" applyNumberFormat="1" applyFont="1" applyFill="1" applyBorder="1" applyAlignment="1">
      <alignment horizontal="right" vertical="center"/>
    </xf>
    <xf numFmtId="0" fontId="1" fillId="0" borderId="0" xfId="62" applyFont="1" applyAlignment="1">
      <alignment horizontal="left" vertical="center" wrapText="1"/>
      <protection/>
    </xf>
    <xf numFmtId="0" fontId="18" fillId="23" borderId="15" xfId="62" applyFont="1" applyFill="1" applyBorder="1" applyAlignment="1">
      <alignment horizontal="center" vertical="center"/>
      <protection/>
    </xf>
    <xf numFmtId="0" fontId="18" fillId="23" borderId="14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left" vertical="center"/>
      <protection/>
    </xf>
    <xf numFmtId="0" fontId="7" fillId="0" borderId="11" xfId="62" applyFont="1" applyFill="1" applyBorder="1" applyAlignment="1">
      <alignment horizontal="left" vertical="center"/>
      <protection/>
    </xf>
    <xf numFmtId="0" fontId="6" fillId="23" borderId="21" xfId="0" applyFont="1" applyFill="1" applyBorder="1" applyAlignment="1">
      <alignment horizontal="left" vertical="center"/>
    </xf>
    <xf numFmtId="0" fontId="6" fillId="23" borderId="13" xfId="0" applyFont="1" applyFill="1" applyBorder="1" applyAlignment="1">
      <alignment horizontal="left" vertical="center"/>
    </xf>
    <xf numFmtId="0" fontId="11" fillId="20" borderId="34" xfId="0" applyFont="1" applyFill="1" applyBorder="1" applyAlignment="1">
      <alignment horizontal="center" wrapText="1"/>
    </xf>
    <xf numFmtId="0" fontId="11" fillId="20" borderId="10" xfId="0" applyFont="1" applyFill="1" applyBorder="1" applyAlignment="1">
      <alignment horizontal="center" wrapText="1"/>
    </xf>
    <xf numFmtId="0" fontId="11" fillId="20" borderId="35" xfId="0" applyFont="1" applyFill="1" applyBorder="1" applyAlignment="1">
      <alignment horizontal="center" wrapText="1"/>
    </xf>
    <xf numFmtId="0" fontId="11" fillId="20" borderId="14" xfId="0" applyFont="1" applyFill="1" applyBorder="1" applyAlignment="1">
      <alignment horizontal="center" wrapText="1"/>
    </xf>
    <xf numFmtId="0" fontId="11" fillId="20" borderId="0" xfId="0" applyFont="1" applyFill="1" applyBorder="1" applyAlignment="1">
      <alignment horizontal="center" wrapText="1"/>
    </xf>
    <xf numFmtId="0" fontId="11" fillId="20" borderId="15" xfId="0" applyFont="1" applyFill="1" applyBorder="1" applyAlignment="1">
      <alignment horizont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_1.jednostki SG" xfId="56"/>
    <cellStyle name="Normalny_Arkusz1" xfId="57"/>
    <cellStyle name="Normalny_Przekazani" xfId="58"/>
    <cellStyle name="Normalny_Przemyt grudzień" xfId="59"/>
    <cellStyle name="Normalny_szablon - krg" xfId="60"/>
    <cellStyle name="Normalny_zatrzymani (2)" xfId="61"/>
    <cellStyle name="Normalny_Zatrzymania grudzień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uro%20Analiz%20Strategicznych\Statystyka\2008%20r\luty\nowe%20-%20luty\Documents%20and%20Settings\Admin\Pulpit\AASZAR\baza%20ZG\Zawr&#243;cenia\Stycze&#324;-2005%20baza%20zawr&#243;ce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zoomScalePageLayoutView="0" workbookViewId="0" topLeftCell="A1">
      <selection activeCell="B8" sqref="B8"/>
    </sheetView>
  </sheetViews>
  <sheetFormatPr defaultColWidth="9.00390625" defaultRowHeight="12.75"/>
  <cols>
    <col min="1" max="1" width="20.00390625" style="100" customWidth="1"/>
    <col min="2" max="2" width="17.25390625" style="100" bestFit="1" customWidth="1"/>
    <col min="3" max="3" width="14.625" style="100" customWidth="1"/>
    <col min="4" max="4" width="15.25390625" style="100" customWidth="1"/>
    <col min="5" max="5" width="67.75390625" style="100" customWidth="1"/>
    <col min="6" max="16384" width="9.125" style="100" customWidth="1"/>
  </cols>
  <sheetData>
    <row r="1" spans="1:4" s="95" customFormat="1" ht="22.5" customHeight="1">
      <c r="A1" s="143" t="s">
        <v>172</v>
      </c>
      <c r="B1" s="143"/>
      <c r="C1" s="143"/>
      <c r="D1" s="143"/>
    </row>
    <row r="2" spans="1:5" s="96" customFormat="1" ht="18" customHeight="1">
      <c r="A2" s="144" t="s">
        <v>159</v>
      </c>
      <c r="B2" s="145"/>
      <c r="C2" s="145"/>
      <c r="D2" s="145"/>
      <c r="E2" s="305"/>
    </row>
    <row r="3" spans="1:5" s="96" customFormat="1" ht="15.75">
      <c r="A3" s="304"/>
      <c r="B3" s="217"/>
      <c r="C3" s="217"/>
      <c r="D3" s="217"/>
      <c r="E3" s="217"/>
    </row>
    <row r="4" spans="1:5" s="97" customFormat="1" ht="34.5" customHeight="1">
      <c r="A4" s="439" t="s">
        <v>46</v>
      </c>
      <c r="B4" s="441" t="s">
        <v>47</v>
      </c>
      <c r="C4" s="187" t="s">
        <v>2</v>
      </c>
      <c r="D4" s="188"/>
      <c r="E4" s="189" t="s">
        <v>161</v>
      </c>
    </row>
    <row r="5" spans="1:5" s="97" customFormat="1" ht="16.5" thickBot="1">
      <c r="A5" s="440"/>
      <c r="B5" s="442"/>
      <c r="C5" s="190" t="s">
        <v>148</v>
      </c>
      <c r="D5" s="190" t="s">
        <v>160</v>
      </c>
      <c r="E5" s="191" t="s">
        <v>48</v>
      </c>
    </row>
    <row r="6" spans="1:5" s="97" customFormat="1" ht="54" customHeight="1">
      <c r="A6" s="98" t="s">
        <v>49</v>
      </c>
      <c r="B6" s="196">
        <v>198.77</v>
      </c>
      <c r="C6" s="192" t="s">
        <v>149</v>
      </c>
      <c r="D6" s="192" t="s">
        <v>149</v>
      </c>
      <c r="E6" s="322"/>
    </row>
    <row r="7" spans="1:5" s="97" customFormat="1" ht="54" customHeight="1">
      <c r="A7" s="98" t="s">
        <v>50</v>
      </c>
      <c r="B7" s="196">
        <v>351.21</v>
      </c>
      <c r="C7" s="193" t="s">
        <v>150</v>
      </c>
      <c r="D7" s="193" t="s">
        <v>150</v>
      </c>
      <c r="E7" s="322"/>
    </row>
    <row r="8" spans="1:5" s="97" customFormat="1" ht="52.5" customHeight="1">
      <c r="A8" s="98" t="s">
        <v>51</v>
      </c>
      <c r="B8" s="196">
        <v>467.57</v>
      </c>
      <c r="C8" s="193" t="s">
        <v>151</v>
      </c>
      <c r="D8" s="193" t="s">
        <v>151</v>
      </c>
      <c r="E8" s="422"/>
    </row>
    <row r="9" spans="1:5" s="97" customFormat="1" ht="54" customHeight="1">
      <c r="A9" s="98" t="s">
        <v>52</v>
      </c>
      <c r="B9" s="196">
        <v>275.24</v>
      </c>
      <c r="C9" s="193" t="s">
        <v>152</v>
      </c>
      <c r="D9" s="193" t="s">
        <v>152</v>
      </c>
      <c r="E9" s="322"/>
    </row>
    <row r="10" spans="1:5" s="97" customFormat="1" ht="57.75" customHeight="1">
      <c r="A10" s="98" t="s">
        <v>53</v>
      </c>
      <c r="B10" s="196">
        <v>504.74</v>
      </c>
      <c r="C10" s="193" t="s">
        <v>153</v>
      </c>
      <c r="D10" s="193" t="s">
        <v>153</v>
      </c>
      <c r="E10" s="322"/>
    </row>
    <row r="11" spans="1:5" s="97" customFormat="1" ht="54" customHeight="1">
      <c r="A11" s="185" t="s">
        <v>54</v>
      </c>
      <c r="B11" s="197">
        <v>358.04</v>
      </c>
      <c r="C11" s="182" t="s">
        <v>153</v>
      </c>
      <c r="D11" s="182" t="s">
        <v>153</v>
      </c>
      <c r="E11" s="341"/>
    </row>
    <row r="12" spans="1:5" s="97" customFormat="1" ht="54" customHeight="1">
      <c r="A12" s="183" t="s">
        <v>55</v>
      </c>
      <c r="B12" s="198">
        <v>369.58</v>
      </c>
      <c r="C12" s="194" t="s">
        <v>154</v>
      </c>
      <c r="D12" s="194" t="s">
        <v>154</v>
      </c>
      <c r="E12" s="323"/>
    </row>
    <row r="13" spans="1:5" s="97" customFormat="1" ht="54" customHeight="1">
      <c r="A13" s="98" t="s">
        <v>92</v>
      </c>
      <c r="B13" s="196">
        <v>505.1</v>
      </c>
      <c r="C13" s="218" t="s">
        <v>155</v>
      </c>
      <c r="D13" s="218" t="s">
        <v>155</v>
      </c>
      <c r="E13" s="323"/>
    </row>
    <row r="14" spans="1:5" s="97" customFormat="1" ht="48.75" customHeight="1">
      <c r="A14" s="99" t="s">
        <v>56</v>
      </c>
      <c r="B14" s="196">
        <v>481.27</v>
      </c>
      <c r="C14" s="193" t="s">
        <v>156</v>
      </c>
      <c r="D14" s="193" t="s">
        <v>156</v>
      </c>
      <c r="E14" s="376"/>
    </row>
    <row r="15" spans="1:5" s="97" customFormat="1" ht="54" customHeight="1">
      <c r="A15" s="99" t="s">
        <v>1</v>
      </c>
      <c r="B15" s="196"/>
      <c r="C15" s="193" t="s">
        <v>157</v>
      </c>
      <c r="D15" s="193" t="s">
        <v>157</v>
      </c>
      <c r="E15" s="428" t="s">
        <v>165</v>
      </c>
    </row>
    <row r="16" spans="1:5" s="97" customFormat="1" ht="64.5" customHeight="1">
      <c r="A16" s="103" t="s">
        <v>58</v>
      </c>
      <c r="B16" s="199">
        <f>SUM(B6:B15)</f>
        <v>3511.52</v>
      </c>
      <c r="C16" s="195" t="s">
        <v>158</v>
      </c>
      <c r="D16" s="195" t="s">
        <v>158</v>
      </c>
      <c r="E16" s="104"/>
    </row>
    <row r="17" spans="1:2" ht="15.75">
      <c r="A17" s="335" t="s">
        <v>44</v>
      </c>
      <c r="B17" s="102"/>
    </row>
    <row r="18" spans="1:5" ht="15.75">
      <c r="A18" s="336" t="s">
        <v>37</v>
      </c>
      <c r="B18" s="101"/>
      <c r="C18" s="101"/>
      <c r="D18" s="101"/>
      <c r="E18" s="101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8">
    <pageSetUpPr fitToPage="1"/>
  </sheetPr>
  <dimension ref="A1:Y5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C34" sqref="C34:D34"/>
    </sheetView>
  </sheetViews>
  <sheetFormatPr defaultColWidth="9.00390625" defaultRowHeight="12.75"/>
  <cols>
    <col min="1" max="1" width="13.375" style="30" customWidth="1"/>
    <col min="2" max="2" width="9.625" style="30" customWidth="1"/>
    <col min="3" max="3" width="11.25390625" style="29" customWidth="1"/>
    <col min="4" max="4" width="11.25390625" style="30" customWidth="1"/>
    <col min="5" max="5" width="11.25390625" style="29" customWidth="1"/>
    <col min="6" max="6" width="11.25390625" style="77" customWidth="1"/>
    <col min="7" max="7" width="11.25390625" style="29" customWidth="1"/>
    <col min="8" max="8" width="11.25390625" style="30" customWidth="1"/>
    <col min="9" max="9" width="11.25390625" style="29" customWidth="1"/>
    <col min="10" max="10" width="11.25390625" style="30" customWidth="1"/>
    <col min="11" max="11" width="11.25390625" style="29" customWidth="1"/>
    <col min="12" max="12" width="11.25390625" style="30" customWidth="1"/>
    <col min="13" max="13" width="11.25390625" style="29" customWidth="1"/>
    <col min="14" max="14" width="11.25390625" style="30" customWidth="1"/>
    <col min="15" max="15" width="11.25390625" style="29" customWidth="1"/>
    <col min="16" max="16" width="11.25390625" style="30" customWidth="1"/>
    <col min="17" max="17" width="11.25390625" style="29" customWidth="1"/>
    <col min="18" max="18" width="11.25390625" style="30" customWidth="1"/>
    <col min="19" max="19" width="11.25390625" style="29" customWidth="1"/>
    <col min="20" max="20" width="11.25390625" style="30" customWidth="1"/>
    <col min="21" max="22" width="9.125" style="30" customWidth="1"/>
    <col min="23" max="23" width="9.875" style="30" bestFit="1" customWidth="1"/>
    <col min="24" max="24" width="9.125" style="30" customWidth="1"/>
    <col min="25" max="25" width="14.00390625" style="30" customWidth="1"/>
    <col min="26" max="16384" width="9.125" style="30" customWidth="1"/>
  </cols>
  <sheetData>
    <row r="1" spans="1:25" s="25" customFormat="1" ht="25.5" customHeight="1">
      <c r="A1" s="159" t="s">
        <v>173</v>
      </c>
      <c r="C1" s="34"/>
      <c r="E1" s="34"/>
      <c r="F1" s="35"/>
      <c r="G1" s="34"/>
      <c r="I1" s="34"/>
      <c r="K1" s="34"/>
      <c r="M1" s="34"/>
      <c r="N1" s="300"/>
      <c r="O1" s="300"/>
      <c r="Q1" s="34"/>
      <c r="S1" s="34"/>
      <c r="Y1" s="34"/>
    </row>
    <row r="2" spans="1:20" s="25" customFormat="1" ht="19.5" customHeight="1">
      <c r="A2" s="36"/>
      <c r="B2" s="37" t="s">
        <v>71</v>
      </c>
      <c r="C2" s="137" t="s">
        <v>59</v>
      </c>
      <c r="D2" s="38"/>
      <c r="E2" s="39"/>
      <c r="F2" s="40" t="s">
        <v>72</v>
      </c>
      <c r="G2" s="39"/>
      <c r="H2" s="41"/>
      <c r="I2" s="42" t="s">
        <v>73</v>
      </c>
      <c r="J2" s="38"/>
      <c r="K2" s="43"/>
      <c r="L2" s="44"/>
      <c r="M2" s="43"/>
      <c r="N2" s="45"/>
      <c r="O2" s="43" t="s">
        <v>74</v>
      </c>
      <c r="P2" s="44"/>
      <c r="Q2" s="43"/>
      <c r="R2" s="44"/>
      <c r="S2" s="43"/>
      <c r="T2" s="44"/>
    </row>
    <row r="3" spans="1:23" s="28" customFormat="1" ht="15" customHeight="1">
      <c r="A3" s="46"/>
      <c r="B3" s="37" t="s">
        <v>75</v>
      </c>
      <c r="C3" s="128"/>
      <c r="D3" s="130"/>
      <c r="E3" s="131" t="s">
        <v>76</v>
      </c>
      <c r="F3" s="132"/>
      <c r="G3" s="131" t="s">
        <v>77</v>
      </c>
      <c r="H3" s="133"/>
      <c r="I3" s="134" t="s">
        <v>78</v>
      </c>
      <c r="J3" s="386"/>
      <c r="K3" s="131" t="s">
        <v>76</v>
      </c>
      <c r="L3" s="135"/>
      <c r="M3" s="132" t="s">
        <v>77</v>
      </c>
      <c r="N3" s="136"/>
      <c r="O3" s="50" t="s">
        <v>78</v>
      </c>
      <c r="P3" s="48"/>
      <c r="Q3" s="47" t="s">
        <v>76</v>
      </c>
      <c r="R3" s="49"/>
      <c r="S3" s="47" t="s">
        <v>77</v>
      </c>
      <c r="T3" s="51"/>
      <c r="W3" s="33"/>
    </row>
    <row r="4" spans="1:20" s="28" customFormat="1" ht="15" customHeight="1">
      <c r="A4" s="46" t="s">
        <v>79</v>
      </c>
      <c r="B4" s="52" t="s">
        <v>80</v>
      </c>
      <c r="C4" s="160" t="s">
        <v>162</v>
      </c>
      <c r="D4" s="478" t="s">
        <v>61</v>
      </c>
      <c r="E4" s="161" t="s">
        <v>162</v>
      </c>
      <c r="F4" s="478" t="s">
        <v>61</v>
      </c>
      <c r="G4" s="161" t="s">
        <v>162</v>
      </c>
      <c r="H4" s="473" t="s">
        <v>61</v>
      </c>
      <c r="I4" s="160" t="s">
        <v>162</v>
      </c>
      <c r="J4" s="478" t="s">
        <v>61</v>
      </c>
      <c r="K4" s="161" t="s">
        <v>162</v>
      </c>
      <c r="L4" s="478" t="s">
        <v>61</v>
      </c>
      <c r="M4" s="161" t="s">
        <v>162</v>
      </c>
      <c r="N4" s="473" t="s">
        <v>61</v>
      </c>
      <c r="O4" s="160" t="s">
        <v>162</v>
      </c>
      <c r="P4" s="478" t="s">
        <v>61</v>
      </c>
      <c r="Q4" s="161" t="s">
        <v>162</v>
      </c>
      <c r="R4" s="478" t="s">
        <v>61</v>
      </c>
      <c r="S4" s="161" t="s">
        <v>162</v>
      </c>
      <c r="T4" s="478" t="s">
        <v>61</v>
      </c>
    </row>
    <row r="5" spans="1:20" s="28" customFormat="1" ht="15" customHeight="1" thickBot="1">
      <c r="A5" s="53" t="s">
        <v>81</v>
      </c>
      <c r="B5" s="54"/>
      <c r="C5" s="162" t="s">
        <v>163</v>
      </c>
      <c r="D5" s="479"/>
      <c r="E5" s="162" t="s">
        <v>163</v>
      </c>
      <c r="F5" s="480"/>
      <c r="G5" s="162" t="s">
        <v>163</v>
      </c>
      <c r="H5" s="474"/>
      <c r="I5" s="162" t="s">
        <v>163</v>
      </c>
      <c r="J5" s="479"/>
      <c r="K5" s="162" t="s">
        <v>163</v>
      </c>
      <c r="L5" s="480"/>
      <c r="M5" s="162" t="s">
        <v>163</v>
      </c>
      <c r="N5" s="474"/>
      <c r="O5" s="162" t="s">
        <v>163</v>
      </c>
      <c r="P5" s="479"/>
      <c r="Q5" s="162" t="s">
        <v>163</v>
      </c>
      <c r="R5" s="480"/>
      <c r="S5" s="162" t="s">
        <v>163</v>
      </c>
      <c r="T5" s="479"/>
    </row>
    <row r="6" spans="1:20" ht="25.5" customHeight="1" thickTop="1">
      <c r="A6" s="61" t="s">
        <v>62</v>
      </c>
      <c r="B6" s="62">
        <f>C6/C16</f>
        <v>0.14759752059075001</v>
      </c>
      <c r="C6" s="63">
        <f aca="true" t="shared" si="0" ref="C6:C27">E6+G6</f>
        <v>1294191</v>
      </c>
      <c r="D6" s="302">
        <f>C6/C7-1</f>
        <v>0.715785147523814</v>
      </c>
      <c r="E6" s="64">
        <f>Q6+K6</f>
        <v>650242</v>
      </c>
      <c r="F6" s="111">
        <f>E6/E7-1</f>
        <v>0.7252191539490163</v>
      </c>
      <c r="G6" s="65">
        <f aca="true" t="shared" si="1" ref="G6:G15">M6+S6</f>
        <v>643949</v>
      </c>
      <c r="H6" s="111">
        <f>G6/G7-1</f>
        <v>0.7063630654431463</v>
      </c>
      <c r="I6" s="66">
        <f aca="true" t="shared" si="2" ref="I6:I27">K6+M6</f>
        <v>715595</v>
      </c>
      <c r="J6" s="111">
        <f>I6/I7-1</f>
        <v>0.9218807490982728</v>
      </c>
      <c r="K6" s="164">
        <v>357351</v>
      </c>
      <c r="L6" s="111">
        <f>K6/K7-1</f>
        <v>0.9394582449132443</v>
      </c>
      <c r="M6" s="164">
        <v>358244</v>
      </c>
      <c r="N6" s="111">
        <f>M6/M7-1</f>
        <v>0.9046616477393561</v>
      </c>
      <c r="O6" s="67">
        <f aca="true" t="shared" si="3" ref="O6:O27">Q6+S6</f>
        <v>578596</v>
      </c>
      <c r="P6" s="111">
        <f>O6/O7-1</f>
        <v>0.5148712900320467</v>
      </c>
      <c r="Q6" s="164">
        <v>292891</v>
      </c>
      <c r="R6" s="111">
        <f>Q6/Q7-1</f>
        <v>0.520319126295737</v>
      </c>
      <c r="S6" s="164">
        <v>285705</v>
      </c>
      <c r="T6" s="107">
        <f>S6/S7-1</f>
        <v>0.509326810817093</v>
      </c>
    </row>
    <row r="7" spans="1:20" ht="18" customHeight="1">
      <c r="A7" s="68"/>
      <c r="B7" s="69">
        <f>C7/C17</f>
        <v>0.0980687496018275</v>
      </c>
      <c r="C7" s="74">
        <f t="shared" si="0"/>
        <v>754285</v>
      </c>
      <c r="D7" s="106"/>
      <c r="E7" s="70">
        <f>Q7+K7</f>
        <v>376904</v>
      </c>
      <c r="F7" s="106"/>
      <c r="G7" s="70">
        <f t="shared" si="1"/>
        <v>377381</v>
      </c>
      <c r="H7" s="106"/>
      <c r="I7" s="71">
        <f t="shared" si="2"/>
        <v>372341</v>
      </c>
      <c r="J7" s="106"/>
      <c r="K7" s="164">
        <v>184253</v>
      </c>
      <c r="L7" s="106"/>
      <c r="M7" s="164">
        <v>188088</v>
      </c>
      <c r="N7" s="106"/>
      <c r="O7" s="71">
        <f t="shared" si="3"/>
        <v>381944</v>
      </c>
      <c r="P7" s="106"/>
      <c r="Q7" s="164">
        <v>192651</v>
      </c>
      <c r="R7" s="106"/>
      <c r="S7" s="164">
        <v>189293</v>
      </c>
      <c r="T7" s="123"/>
    </row>
    <row r="8" spans="1:20" ht="25.5" customHeight="1">
      <c r="A8" s="61" t="s">
        <v>64</v>
      </c>
      <c r="B8" s="62">
        <f>C8/C16</f>
        <v>0.23213811811738522</v>
      </c>
      <c r="C8" s="63">
        <f t="shared" si="0"/>
        <v>2035475</v>
      </c>
      <c r="D8" s="111">
        <f>C8/C9-1</f>
        <v>0.05956874423815006</v>
      </c>
      <c r="E8" s="64">
        <f aca="true" t="shared" si="4" ref="E8:E15">K8+Q8</f>
        <v>1052240</v>
      </c>
      <c r="F8" s="111">
        <f>E8/E9-1</f>
        <v>0.060848787913921454</v>
      </c>
      <c r="G8" s="65">
        <f t="shared" si="1"/>
        <v>983235</v>
      </c>
      <c r="H8" s="111">
        <f>G8/G9-1</f>
        <v>0.05820228250153914</v>
      </c>
      <c r="I8" s="66">
        <f t="shared" si="2"/>
        <v>240264</v>
      </c>
      <c r="J8" s="111">
        <f>I8/I9-1</f>
        <v>0.2494942508411817</v>
      </c>
      <c r="K8" s="166">
        <v>131027</v>
      </c>
      <c r="L8" s="111">
        <f>K8/K9-1</f>
        <v>0.18628001303733743</v>
      </c>
      <c r="M8" s="166">
        <v>109237</v>
      </c>
      <c r="N8" s="111">
        <f>M8/M9-1</f>
        <v>0.3348118821559931</v>
      </c>
      <c r="O8" s="67">
        <f t="shared" si="3"/>
        <v>1795211</v>
      </c>
      <c r="P8" s="111">
        <f>O8/O9-1</f>
        <v>0.038443339472636895</v>
      </c>
      <c r="Q8" s="166">
        <v>921213</v>
      </c>
      <c r="R8" s="111">
        <f>Q8/Q9-1</f>
        <v>0.04513105363652148</v>
      </c>
      <c r="S8" s="166">
        <v>873998</v>
      </c>
      <c r="T8" s="107">
        <f>S8/S9-1</f>
        <v>0.03148637054049308</v>
      </c>
    </row>
    <row r="9" spans="1:20" ht="18" customHeight="1">
      <c r="A9" s="68"/>
      <c r="B9" s="69">
        <f>C9/C17</f>
        <v>0.24976512697964867</v>
      </c>
      <c r="C9" s="74">
        <f t="shared" si="0"/>
        <v>1921041</v>
      </c>
      <c r="D9" s="106"/>
      <c r="E9" s="70">
        <f t="shared" si="4"/>
        <v>991885</v>
      </c>
      <c r="F9" s="106"/>
      <c r="G9" s="70">
        <f t="shared" si="1"/>
        <v>929156</v>
      </c>
      <c r="H9" s="106"/>
      <c r="I9" s="71">
        <f t="shared" si="2"/>
        <v>192289</v>
      </c>
      <c r="J9" s="106"/>
      <c r="K9" s="164">
        <v>110452</v>
      </c>
      <c r="L9" s="106"/>
      <c r="M9" s="164">
        <v>81837</v>
      </c>
      <c r="N9" s="106"/>
      <c r="O9" s="71">
        <f t="shared" si="3"/>
        <v>1728752</v>
      </c>
      <c r="P9" s="106"/>
      <c r="Q9" s="164">
        <v>881433</v>
      </c>
      <c r="R9" s="106"/>
      <c r="S9" s="164">
        <v>847319</v>
      </c>
      <c r="T9" s="123"/>
    </row>
    <row r="10" spans="1:20" ht="25.5" customHeight="1">
      <c r="A10" s="61" t="s">
        <v>65</v>
      </c>
      <c r="B10" s="62">
        <f>C10/C16</f>
        <v>0.3991754918440455</v>
      </c>
      <c r="C10" s="63">
        <f t="shared" si="0"/>
        <v>3500122</v>
      </c>
      <c r="D10" s="111">
        <f>C10/C11-1</f>
        <v>0.07570882130394718</v>
      </c>
      <c r="E10" s="64">
        <f t="shared" si="4"/>
        <v>1722259</v>
      </c>
      <c r="F10" s="111">
        <f>E10/E11-1</f>
        <v>0.08563023271352876</v>
      </c>
      <c r="G10" s="65">
        <f t="shared" si="1"/>
        <v>1777863</v>
      </c>
      <c r="H10" s="111">
        <f>G10/G11-1</f>
        <v>0.06626911395684698</v>
      </c>
      <c r="I10" s="66">
        <f t="shared" si="2"/>
        <v>478341</v>
      </c>
      <c r="J10" s="111">
        <f>I10/I11-1</f>
        <v>-0.14561367472515696</v>
      </c>
      <c r="K10" s="166">
        <v>235176</v>
      </c>
      <c r="L10" s="111">
        <f>K10/K11-1</f>
        <v>-0.14552608918391596</v>
      </c>
      <c r="M10" s="166">
        <v>243165</v>
      </c>
      <c r="N10" s="111">
        <f>M10/M11-1</f>
        <v>-0.14569836563189476</v>
      </c>
      <c r="O10" s="67">
        <f t="shared" si="3"/>
        <v>3021781</v>
      </c>
      <c r="P10" s="111">
        <f>O10/O11-1</f>
        <v>0.12170530866392681</v>
      </c>
      <c r="Q10" s="166">
        <v>1487083</v>
      </c>
      <c r="R10" s="111">
        <f>Q10/Q11-1</f>
        <v>0.13415193126828018</v>
      </c>
      <c r="S10" s="166">
        <v>1534698</v>
      </c>
      <c r="T10" s="107">
        <f>S10/S11-1</f>
        <v>0.10990271433654542</v>
      </c>
    </row>
    <row r="11" spans="1:20" ht="18" customHeight="1">
      <c r="A11" s="68"/>
      <c r="B11" s="69">
        <f>C11/C17</f>
        <v>0.42304212892598086</v>
      </c>
      <c r="C11" s="74">
        <f t="shared" si="0"/>
        <v>3253782</v>
      </c>
      <c r="D11" s="106"/>
      <c r="E11" s="70">
        <f t="shared" si="4"/>
        <v>1586414</v>
      </c>
      <c r="F11" s="106"/>
      <c r="G11" s="70">
        <f t="shared" si="1"/>
        <v>1667368</v>
      </c>
      <c r="H11" s="106"/>
      <c r="I11" s="71">
        <f t="shared" si="2"/>
        <v>559865</v>
      </c>
      <c r="J11" s="106"/>
      <c r="K11" s="164">
        <v>275229</v>
      </c>
      <c r="L11" s="106"/>
      <c r="M11" s="164">
        <v>284636</v>
      </c>
      <c r="N11" s="106"/>
      <c r="O11" s="71">
        <f t="shared" si="3"/>
        <v>2693917</v>
      </c>
      <c r="P11" s="106"/>
      <c r="Q11" s="164">
        <v>1311185</v>
      </c>
      <c r="R11" s="106"/>
      <c r="S11" s="164">
        <v>1382732</v>
      </c>
      <c r="T11" s="123"/>
    </row>
    <row r="12" spans="1:20" ht="25.5" customHeight="1">
      <c r="A12" s="61" t="s">
        <v>69</v>
      </c>
      <c r="B12" s="73">
        <f>C12/C16</f>
        <v>0.007394183120962267</v>
      </c>
      <c r="C12" s="63">
        <f t="shared" si="0"/>
        <v>64835</v>
      </c>
      <c r="D12" s="111">
        <f>C12/C13-1</f>
        <v>0.05260167221365375</v>
      </c>
      <c r="E12" s="64">
        <f t="shared" si="4"/>
        <v>33042</v>
      </c>
      <c r="F12" s="111">
        <f>E12/E13-1</f>
        <v>0.0703595724003887</v>
      </c>
      <c r="G12" s="65">
        <f t="shared" si="1"/>
        <v>31793</v>
      </c>
      <c r="H12" s="111">
        <f>G12/G13-1</f>
        <v>0.03475996745321397</v>
      </c>
      <c r="I12" s="66">
        <f t="shared" si="2"/>
        <v>22832</v>
      </c>
      <c r="J12" s="111">
        <f>I12/I13-1</f>
        <v>-0.06986597140180062</v>
      </c>
      <c r="K12" s="166">
        <v>11740</v>
      </c>
      <c r="L12" s="111">
        <f>K12/K13-1</f>
        <v>-0.04108470146206</v>
      </c>
      <c r="M12" s="166">
        <v>11092</v>
      </c>
      <c r="N12" s="111">
        <f>M12/M13-1</f>
        <v>-0.09850455136540959</v>
      </c>
      <c r="O12" s="67">
        <f t="shared" si="3"/>
        <v>42003</v>
      </c>
      <c r="P12" s="111">
        <f>O12/O13-1</f>
        <v>0.13374541135823792</v>
      </c>
      <c r="Q12" s="166">
        <v>21302</v>
      </c>
      <c r="R12" s="111">
        <f>Q12/Q13-1</f>
        <v>0.1436087400010737</v>
      </c>
      <c r="S12" s="166">
        <v>20701</v>
      </c>
      <c r="T12" s="107">
        <f>S12/S13-1</f>
        <v>0.1237717822050921</v>
      </c>
    </row>
    <row r="13" spans="1:20" ht="18" customHeight="1">
      <c r="A13" s="68"/>
      <c r="B13" s="69">
        <f>C13/C17</f>
        <v>0.008008305390833127</v>
      </c>
      <c r="C13" s="74">
        <f t="shared" si="0"/>
        <v>61595</v>
      </c>
      <c r="D13" s="106"/>
      <c r="E13" s="70">
        <f t="shared" si="4"/>
        <v>30870</v>
      </c>
      <c r="F13" s="106"/>
      <c r="G13" s="70">
        <f t="shared" si="1"/>
        <v>30725</v>
      </c>
      <c r="H13" s="106"/>
      <c r="I13" s="71">
        <f t="shared" si="2"/>
        <v>24547</v>
      </c>
      <c r="J13" s="106"/>
      <c r="K13" s="164">
        <v>12243</v>
      </c>
      <c r="L13" s="106"/>
      <c r="M13" s="164">
        <v>12304</v>
      </c>
      <c r="N13" s="106"/>
      <c r="O13" s="71">
        <f t="shared" si="3"/>
        <v>37048</v>
      </c>
      <c r="P13" s="106"/>
      <c r="Q13" s="164">
        <v>18627</v>
      </c>
      <c r="R13" s="106"/>
      <c r="S13" s="164">
        <v>18421</v>
      </c>
      <c r="T13" s="123"/>
    </row>
    <row r="14" spans="1:20" ht="25.5" customHeight="1">
      <c r="A14" s="72" t="s">
        <v>70</v>
      </c>
      <c r="B14" s="73">
        <f>C14/C16</f>
        <v>0.21369468632685698</v>
      </c>
      <c r="C14" s="63">
        <f t="shared" si="0"/>
        <v>1873756</v>
      </c>
      <c r="D14" s="111">
        <f>C14/C15-1</f>
        <v>0.10176416942094568</v>
      </c>
      <c r="E14" s="64">
        <f t="shared" si="4"/>
        <v>952855</v>
      </c>
      <c r="F14" s="111">
        <f>E14/E15-1</f>
        <v>0.09758345149797432</v>
      </c>
      <c r="G14" s="65">
        <f t="shared" si="1"/>
        <v>920901</v>
      </c>
      <c r="H14" s="111">
        <f>G14/G15-1</f>
        <v>0.10612361089090361</v>
      </c>
      <c r="I14" s="66">
        <f t="shared" si="2"/>
        <v>1391999</v>
      </c>
      <c r="J14" s="111">
        <f>I14/I15-1</f>
        <v>0.08236138455270137</v>
      </c>
      <c r="K14" s="166">
        <v>707940</v>
      </c>
      <c r="L14" s="111">
        <f>K14/K15-1</f>
        <v>0.06987252627681517</v>
      </c>
      <c r="M14" s="166">
        <v>684059</v>
      </c>
      <c r="N14" s="111">
        <f>M14/M15-1</f>
        <v>0.09559700882968625</v>
      </c>
      <c r="O14" s="67">
        <f t="shared" si="3"/>
        <v>481757</v>
      </c>
      <c r="P14" s="111">
        <f>O14/O15-1</f>
        <v>0.16194939352790927</v>
      </c>
      <c r="Q14" s="166">
        <v>244915</v>
      </c>
      <c r="R14" s="111">
        <f>Q14/Q15-1</f>
        <v>0.18640824670354683</v>
      </c>
      <c r="S14" s="166">
        <v>236842</v>
      </c>
      <c r="T14" s="107">
        <f>S14/S15-1</f>
        <v>0.1376953265730605</v>
      </c>
    </row>
    <row r="15" spans="1:20" ht="18" customHeight="1">
      <c r="A15" s="72"/>
      <c r="B15" s="73">
        <f>C15/C17</f>
        <v>0.22111568910170984</v>
      </c>
      <c r="C15" s="74">
        <f t="shared" si="0"/>
        <v>1700687</v>
      </c>
      <c r="D15" s="122"/>
      <c r="E15" s="64">
        <f t="shared" si="4"/>
        <v>868139</v>
      </c>
      <c r="F15" s="122"/>
      <c r="G15" s="64">
        <f t="shared" si="1"/>
        <v>832548</v>
      </c>
      <c r="H15" s="122"/>
      <c r="I15" s="67">
        <f t="shared" si="2"/>
        <v>1286076</v>
      </c>
      <c r="J15" s="122"/>
      <c r="K15" s="164">
        <v>661705</v>
      </c>
      <c r="L15" s="122"/>
      <c r="M15" s="164">
        <v>624371</v>
      </c>
      <c r="N15" s="122"/>
      <c r="O15" s="67">
        <f t="shared" si="3"/>
        <v>414611</v>
      </c>
      <c r="P15" s="122"/>
      <c r="Q15" s="164">
        <v>206434</v>
      </c>
      <c r="R15" s="122"/>
      <c r="S15" s="164">
        <v>208177</v>
      </c>
      <c r="T15" s="124"/>
    </row>
    <row r="16" spans="1:20" s="31" customFormat="1" ht="25.5" customHeight="1">
      <c r="A16" s="471" t="s">
        <v>89</v>
      </c>
      <c r="B16" s="146"/>
      <c r="C16" s="147">
        <f>E16+G16</f>
        <v>8768379</v>
      </c>
      <c r="D16" s="200">
        <f>C16/C17-1</f>
        <v>0.14002527501530926</v>
      </c>
      <c r="E16" s="148">
        <f>E6+E8+E10+E12+E14</f>
        <v>4410638</v>
      </c>
      <c r="F16" s="201">
        <f>E16/E17-1</f>
        <v>0.14436829110593807</v>
      </c>
      <c r="G16" s="148">
        <f>G6+G8+G10+G12+G14</f>
        <v>4357741</v>
      </c>
      <c r="H16" s="201">
        <f>G16/G17-1</f>
        <v>0.13566297940830485</v>
      </c>
      <c r="I16" s="149">
        <f t="shared" si="2"/>
        <v>2849031</v>
      </c>
      <c r="J16" s="201">
        <f>I16/I17-1</f>
        <v>0.16997656787063287</v>
      </c>
      <c r="K16" s="148">
        <f>K6+K8+K10+K12+K14</f>
        <v>1443234</v>
      </c>
      <c r="L16" s="201">
        <f>K16/K17-1</f>
        <v>0.16026600593947005</v>
      </c>
      <c r="M16" s="148">
        <f>M6+M8+M10+M12+M14</f>
        <v>1405797</v>
      </c>
      <c r="N16" s="201">
        <f>M16/M17-1</f>
        <v>0.18011628258380363</v>
      </c>
      <c r="O16" s="149">
        <f t="shared" si="3"/>
        <v>5919348</v>
      </c>
      <c r="P16" s="201">
        <f>O16/O17-1</f>
        <v>0.1261494838927666</v>
      </c>
      <c r="Q16" s="148">
        <f>Q6+Q8+Q10+Q12+Q14</f>
        <v>2967404</v>
      </c>
      <c r="R16" s="201">
        <f>Q16/Q17-1</f>
        <v>0.1367926660613792</v>
      </c>
      <c r="S16" s="148">
        <f>S6+S8+S10+S12+S14</f>
        <v>2951944</v>
      </c>
      <c r="T16" s="202">
        <f>S16/S17-1</f>
        <v>0.11564954938543637</v>
      </c>
    </row>
    <row r="17" spans="1:20" s="31" customFormat="1" ht="18" customHeight="1">
      <c r="A17" s="472"/>
      <c r="B17" s="150"/>
      <c r="C17" s="151">
        <f t="shared" si="0"/>
        <v>7691390</v>
      </c>
      <c r="D17" s="105"/>
      <c r="E17" s="58">
        <f>E15+E13+E11+E9+E7</f>
        <v>3854212</v>
      </c>
      <c r="F17" s="57"/>
      <c r="G17" s="58">
        <f>G7+G9+G11+G13+G15</f>
        <v>3837178</v>
      </c>
      <c r="H17" s="57"/>
      <c r="I17" s="59">
        <f t="shared" si="2"/>
        <v>2435118</v>
      </c>
      <c r="J17" s="57"/>
      <c r="K17" s="58">
        <f>K7+K9+K11+K13+K15</f>
        <v>1243882</v>
      </c>
      <c r="L17" s="57"/>
      <c r="M17" s="58">
        <f>M7+M9+M11+M13+M15</f>
        <v>1191236</v>
      </c>
      <c r="N17" s="57"/>
      <c r="O17" s="59">
        <f t="shared" si="3"/>
        <v>5256272</v>
      </c>
      <c r="P17" s="57"/>
      <c r="Q17" s="58">
        <f>Q7+Q9+Q11+Q13+Q15</f>
        <v>2610330</v>
      </c>
      <c r="R17" s="57"/>
      <c r="S17" s="58">
        <f>S7+S9+S11+S13+S15</f>
        <v>2645942</v>
      </c>
      <c r="T17" s="60"/>
    </row>
    <row r="18" spans="1:20" ht="25.5" customHeight="1" hidden="1">
      <c r="A18" s="61" t="s">
        <v>63</v>
      </c>
      <c r="B18" s="62" t="e">
        <f>C18/#REF!</f>
        <v>#REF!</v>
      </c>
      <c r="C18" s="63">
        <f t="shared" si="0"/>
        <v>0</v>
      </c>
      <c r="D18" s="111" t="e">
        <f>C18/C19-1</f>
        <v>#DIV/0!</v>
      </c>
      <c r="E18" s="64">
        <f aca="true" t="shared" si="5" ref="E18:E25">K18+Q18</f>
        <v>0</v>
      </c>
      <c r="F18" s="111" t="e">
        <f>E18/E19-1</f>
        <v>#DIV/0!</v>
      </c>
      <c r="G18" s="65">
        <f aca="true" t="shared" si="6" ref="G18:G25">M18+S18</f>
        <v>0</v>
      </c>
      <c r="H18" s="111" t="e">
        <f>G18/G19-1</f>
        <v>#DIV/0!</v>
      </c>
      <c r="I18" s="66">
        <f t="shared" si="2"/>
        <v>0</v>
      </c>
      <c r="J18" s="111" t="e">
        <f>I18/I19-1</f>
        <v>#DIV/0!</v>
      </c>
      <c r="K18" s="166"/>
      <c r="L18" s="111" t="e">
        <f>K18/K19-1</f>
        <v>#DIV/0!</v>
      </c>
      <c r="M18" s="166"/>
      <c r="N18" s="111" t="e">
        <f>M18/M19-1</f>
        <v>#DIV/0!</v>
      </c>
      <c r="O18" s="67">
        <f t="shared" si="3"/>
        <v>0</v>
      </c>
      <c r="P18" s="111" t="e">
        <f>O18/O19-1</f>
        <v>#DIV/0!</v>
      </c>
      <c r="Q18" s="166"/>
      <c r="R18" s="111" t="e">
        <f>Q18/Q19-1</f>
        <v>#DIV/0!</v>
      </c>
      <c r="S18" s="166"/>
      <c r="T18" s="107" t="e">
        <f>S18/S19-1</f>
        <v>#DIV/0!</v>
      </c>
    </row>
    <row r="19" spans="1:22" ht="18" customHeight="1" hidden="1">
      <c r="A19" s="68"/>
      <c r="B19" s="69" t="e">
        <f>C19/#REF!</f>
        <v>#REF!</v>
      </c>
      <c r="C19" s="74">
        <f t="shared" si="0"/>
        <v>0</v>
      </c>
      <c r="D19" s="106"/>
      <c r="E19" s="70">
        <f t="shared" si="5"/>
        <v>0</v>
      </c>
      <c r="F19" s="106"/>
      <c r="G19" s="70">
        <f t="shared" si="6"/>
        <v>0</v>
      </c>
      <c r="H19" s="106"/>
      <c r="I19" s="71">
        <f t="shared" si="2"/>
        <v>0</v>
      </c>
      <c r="J19" s="106"/>
      <c r="K19" s="164"/>
      <c r="L19" s="106"/>
      <c r="M19" s="164"/>
      <c r="N19" s="106"/>
      <c r="O19" s="71">
        <f t="shared" si="3"/>
        <v>0</v>
      </c>
      <c r="P19" s="106"/>
      <c r="Q19" s="164"/>
      <c r="R19" s="106"/>
      <c r="S19" s="164"/>
      <c r="T19" s="123"/>
      <c r="V19" s="29"/>
    </row>
    <row r="20" spans="1:20" ht="25.5" customHeight="1" hidden="1">
      <c r="A20" s="72" t="s">
        <v>66</v>
      </c>
      <c r="B20" s="62" t="e">
        <f>C20/#REF!</f>
        <v>#REF!</v>
      </c>
      <c r="C20" s="63">
        <f t="shared" si="0"/>
        <v>0</v>
      </c>
      <c r="D20" s="111" t="e">
        <f>C20/C21-1</f>
        <v>#DIV/0!</v>
      </c>
      <c r="E20" s="64">
        <f t="shared" si="5"/>
        <v>0</v>
      </c>
      <c r="F20" s="111" t="e">
        <f>E20/E21-1</f>
        <v>#DIV/0!</v>
      </c>
      <c r="G20" s="65">
        <f t="shared" si="6"/>
        <v>0</v>
      </c>
      <c r="H20" s="111" t="e">
        <f>G20/G21-1</f>
        <v>#DIV/0!</v>
      </c>
      <c r="I20" s="66">
        <f t="shared" si="2"/>
        <v>0</v>
      </c>
      <c r="J20" s="111" t="e">
        <f>I20/I21-1</f>
        <v>#DIV/0!</v>
      </c>
      <c r="K20" s="166"/>
      <c r="L20" s="111" t="e">
        <f>K20/K21-1</f>
        <v>#DIV/0!</v>
      </c>
      <c r="M20" s="166"/>
      <c r="N20" s="111" t="e">
        <f>M20/M21-1</f>
        <v>#DIV/0!</v>
      </c>
      <c r="O20" s="67">
        <f t="shared" si="3"/>
        <v>0</v>
      </c>
      <c r="P20" s="111" t="e">
        <f>O20/O21-1</f>
        <v>#DIV/0!</v>
      </c>
      <c r="Q20" s="166"/>
      <c r="R20" s="111" t="e">
        <f>Q20/Q21-1</f>
        <v>#DIV/0!</v>
      </c>
      <c r="S20" s="166"/>
      <c r="T20" s="107" t="e">
        <f>S20/S21-1</f>
        <v>#DIV/0!</v>
      </c>
    </row>
    <row r="21" spans="1:20" ht="18" customHeight="1" hidden="1">
      <c r="A21" s="72"/>
      <c r="B21" s="69" t="e">
        <f>C21/#REF!</f>
        <v>#REF!</v>
      </c>
      <c r="C21" s="74">
        <f t="shared" si="0"/>
        <v>0</v>
      </c>
      <c r="D21" s="106"/>
      <c r="E21" s="70">
        <f t="shared" si="5"/>
        <v>0</v>
      </c>
      <c r="F21" s="106"/>
      <c r="G21" s="70">
        <f t="shared" si="6"/>
        <v>0</v>
      </c>
      <c r="H21" s="106"/>
      <c r="I21" s="71">
        <f t="shared" si="2"/>
        <v>0</v>
      </c>
      <c r="J21" s="106"/>
      <c r="K21" s="164"/>
      <c r="L21" s="106"/>
      <c r="M21" s="164"/>
      <c r="N21" s="106"/>
      <c r="O21" s="71">
        <f t="shared" si="3"/>
        <v>0</v>
      </c>
      <c r="P21" s="106"/>
      <c r="Q21" s="164"/>
      <c r="R21" s="106"/>
      <c r="S21" s="164"/>
      <c r="T21" s="123"/>
    </row>
    <row r="22" spans="1:20" ht="25.5" customHeight="1" hidden="1">
      <c r="A22" s="61" t="s">
        <v>67</v>
      </c>
      <c r="B22" s="62" t="e">
        <f>C22/#REF!</f>
        <v>#REF!</v>
      </c>
      <c r="C22" s="63">
        <f t="shared" si="0"/>
        <v>0</v>
      </c>
      <c r="D22" s="111" t="e">
        <f>C22/C23-1</f>
        <v>#DIV/0!</v>
      </c>
      <c r="E22" s="64">
        <f t="shared" si="5"/>
        <v>0</v>
      </c>
      <c r="F22" s="111" t="e">
        <f>E22/E23-1</f>
        <v>#DIV/0!</v>
      </c>
      <c r="G22" s="65">
        <f t="shared" si="6"/>
        <v>0</v>
      </c>
      <c r="H22" s="111" t="e">
        <f>G22/G23-1</f>
        <v>#DIV/0!</v>
      </c>
      <c r="I22" s="66">
        <f t="shared" si="2"/>
        <v>0</v>
      </c>
      <c r="J22" s="303" t="e">
        <f>I22/I23-1</f>
        <v>#DIV/0!</v>
      </c>
      <c r="K22" s="166"/>
      <c r="L22" s="111" t="e">
        <f>K22/K23-1</f>
        <v>#DIV/0!</v>
      </c>
      <c r="M22" s="166"/>
      <c r="N22" s="111" t="e">
        <f>M22/M23-1</f>
        <v>#DIV/0!</v>
      </c>
      <c r="O22" s="67">
        <f t="shared" si="3"/>
        <v>0</v>
      </c>
      <c r="P22" s="111" t="e">
        <f>O22/O23-1</f>
        <v>#DIV/0!</v>
      </c>
      <c r="Q22" s="166"/>
      <c r="R22" s="111" t="e">
        <f>Q22/Q23-1</f>
        <v>#DIV/0!</v>
      </c>
      <c r="S22" s="166"/>
      <c r="T22" s="107" t="e">
        <f>S22/S23-1</f>
        <v>#DIV/0!</v>
      </c>
    </row>
    <row r="23" spans="1:20" ht="18" customHeight="1" hidden="1">
      <c r="A23" s="68"/>
      <c r="B23" s="69" t="e">
        <f>C23/#REF!</f>
        <v>#REF!</v>
      </c>
      <c r="C23" s="74">
        <f t="shared" si="0"/>
        <v>0</v>
      </c>
      <c r="D23" s="106"/>
      <c r="E23" s="70">
        <f t="shared" si="5"/>
        <v>0</v>
      </c>
      <c r="F23" s="106"/>
      <c r="G23" s="70">
        <f t="shared" si="6"/>
        <v>0</v>
      </c>
      <c r="H23" s="106"/>
      <c r="I23" s="71">
        <f t="shared" si="2"/>
        <v>0</v>
      </c>
      <c r="J23" s="106"/>
      <c r="K23" s="164"/>
      <c r="L23" s="106"/>
      <c r="M23" s="164"/>
      <c r="N23" s="106"/>
      <c r="O23" s="71">
        <f t="shared" si="3"/>
        <v>0</v>
      </c>
      <c r="P23" s="106"/>
      <c r="Q23" s="164"/>
      <c r="R23" s="106"/>
      <c r="S23" s="164"/>
      <c r="T23" s="123"/>
    </row>
    <row r="24" spans="1:20" ht="25.5" customHeight="1" hidden="1">
      <c r="A24" s="72" t="s">
        <v>68</v>
      </c>
      <c r="B24" s="73" t="e">
        <f>C24/#REF!</f>
        <v>#REF!</v>
      </c>
      <c r="C24" s="63">
        <f t="shared" si="0"/>
        <v>0</v>
      </c>
      <c r="D24" s="111" t="e">
        <f>C24/C25-1</f>
        <v>#DIV/0!</v>
      </c>
      <c r="E24" s="64">
        <f t="shared" si="5"/>
        <v>0</v>
      </c>
      <c r="F24" s="111" t="e">
        <f>E24/E25-1</f>
        <v>#DIV/0!</v>
      </c>
      <c r="G24" s="65">
        <f t="shared" si="6"/>
        <v>0</v>
      </c>
      <c r="H24" s="111" t="e">
        <f>G24/G25-1</f>
        <v>#DIV/0!</v>
      </c>
      <c r="I24" s="66">
        <f t="shared" si="2"/>
        <v>0</v>
      </c>
      <c r="J24" s="111" t="e">
        <f>I24/I25-1</f>
        <v>#DIV/0!</v>
      </c>
      <c r="K24" s="166"/>
      <c r="L24" s="111" t="e">
        <f>K24/K25-1</f>
        <v>#DIV/0!</v>
      </c>
      <c r="M24" s="166"/>
      <c r="N24" s="111" t="e">
        <f>M24/M25-1</f>
        <v>#DIV/0!</v>
      </c>
      <c r="O24" s="67">
        <f t="shared" si="3"/>
        <v>0</v>
      </c>
      <c r="P24" s="111" t="e">
        <f>O24/O25-1</f>
        <v>#DIV/0!</v>
      </c>
      <c r="Q24" s="166"/>
      <c r="R24" s="111" t="e">
        <f>Q24/Q25-1</f>
        <v>#DIV/0!</v>
      </c>
      <c r="S24" s="166"/>
      <c r="T24" s="107" t="e">
        <f>S24/S25-1</f>
        <v>#DIV/0!</v>
      </c>
    </row>
    <row r="25" spans="1:20" ht="18" customHeight="1" hidden="1">
      <c r="A25" s="72"/>
      <c r="B25" s="69" t="e">
        <f>C25/#REF!</f>
        <v>#REF!</v>
      </c>
      <c r="C25" s="74">
        <f t="shared" si="0"/>
        <v>0</v>
      </c>
      <c r="D25" s="106"/>
      <c r="E25" s="70">
        <f t="shared" si="5"/>
        <v>0</v>
      </c>
      <c r="F25" s="106"/>
      <c r="G25" s="70">
        <f t="shared" si="6"/>
        <v>0</v>
      </c>
      <c r="H25" s="106"/>
      <c r="I25" s="71">
        <f t="shared" si="2"/>
        <v>0</v>
      </c>
      <c r="J25" s="106"/>
      <c r="K25" s="164"/>
      <c r="L25" s="106"/>
      <c r="M25" s="164"/>
      <c r="N25" s="106"/>
      <c r="O25" s="71">
        <f t="shared" si="3"/>
        <v>0</v>
      </c>
      <c r="P25" s="106"/>
      <c r="Q25" s="164"/>
      <c r="R25" s="106"/>
      <c r="S25" s="164"/>
      <c r="T25" s="123"/>
    </row>
    <row r="26" spans="1:20" s="31" customFormat="1" ht="25.5" customHeight="1" hidden="1">
      <c r="A26" s="471" t="s">
        <v>0</v>
      </c>
      <c r="B26" s="146" t="e">
        <f>C26/#REF!</f>
        <v>#REF!</v>
      </c>
      <c r="C26" s="147">
        <f t="shared" si="0"/>
        <v>0</v>
      </c>
      <c r="D26" s="200" t="e">
        <f>C26/C27-1</f>
        <v>#DIV/0!</v>
      </c>
      <c r="E26" s="148">
        <f>E18+E20+E22+E24</f>
        <v>0</v>
      </c>
      <c r="F26" s="201" t="e">
        <f>E26/E27-1</f>
        <v>#DIV/0!</v>
      </c>
      <c r="G26" s="148">
        <f>G18+G20+G22+G24</f>
        <v>0</v>
      </c>
      <c r="H26" s="201" t="e">
        <f>G26/G27-1</f>
        <v>#DIV/0!</v>
      </c>
      <c r="I26" s="149">
        <f t="shared" si="2"/>
        <v>0</v>
      </c>
      <c r="J26" s="201" t="e">
        <f>I26/I27-1</f>
        <v>#DIV/0!</v>
      </c>
      <c r="K26" s="148">
        <f>K18+K20+K22+K24</f>
        <v>0</v>
      </c>
      <c r="L26" s="201" t="e">
        <f>K26/K27-1</f>
        <v>#DIV/0!</v>
      </c>
      <c r="M26" s="148">
        <f>M18+M20+M22+M24</f>
        <v>0</v>
      </c>
      <c r="N26" s="201" t="e">
        <f>M26/M27-1</f>
        <v>#DIV/0!</v>
      </c>
      <c r="O26" s="149">
        <f t="shared" si="3"/>
        <v>0</v>
      </c>
      <c r="P26" s="201" t="e">
        <f>O26/O27-1</f>
        <v>#DIV/0!</v>
      </c>
      <c r="Q26" s="148">
        <f>Q24+Q22+Q20+Q18</f>
        <v>0</v>
      </c>
      <c r="R26" s="201" t="e">
        <f>Q26/Q27-1</f>
        <v>#DIV/0!</v>
      </c>
      <c r="S26" s="148">
        <f>S18+S20+S22+S24</f>
        <v>0</v>
      </c>
      <c r="T26" s="202" t="e">
        <f>S26/S27-1</f>
        <v>#DIV/0!</v>
      </c>
    </row>
    <row r="27" spans="1:20" s="31" customFormat="1" ht="18" customHeight="1" hidden="1">
      <c r="A27" s="475"/>
      <c r="B27" s="203" t="e">
        <f>C27/#REF!</f>
        <v>#REF!</v>
      </c>
      <c r="C27" s="204">
        <f t="shared" si="0"/>
        <v>0</v>
      </c>
      <c r="D27" s="205"/>
      <c r="E27" s="56">
        <f>E19+E21+E23+E25</f>
        <v>0</v>
      </c>
      <c r="F27" s="83"/>
      <c r="G27" s="56">
        <f>G19+G21+G23+G25</f>
        <v>0</v>
      </c>
      <c r="H27" s="83"/>
      <c r="I27" s="55">
        <f t="shared" si="2"/>
        <v>0</v>
      </c>
      <c r="J27" s="83"/>
      <c r="K27" s="56">
        <f>K19+K21+K23+K25</f>
        <v>0</v>
      </c>
      <c r="L27" s="83"/>
      <c r="M27" s="56">
        <f>M19+M21+M23+M25</f>
        <v>0</v>
      </c>
      <c r="N27" s="206"/>
      <c r="O27" s="56">
        <f t="shared" si="3"/>
        <v>0</v>
      </c>
      <c r="P27" s="83"/>
      <c r="Q27" s="56">
        <f>Q25+Q23+Q21+Q19</f>
        <v>0</v>
      </c>
      <c r="R27" s="83"/>
      <c r="S27" s="56">
        <f>S25+S23+S21+S19</f>
        <v>0</v>
      </c>
      <c r="T27" s="84"/>
    </row>
    <row r="28" spans="1:19" s="32" customFormat="1" ht="18" customHeight="1">
      <c r="A28" s="488" t="s">
        <v>44</v>
      </c>
      <c r="B28" s="489"/>
      <c r="C28" s="489"/>
      <c r="D28" s="489"/>
      <c r="E28" s="489"/>
      <c r="F28" s="489"/>
      <c r="G28" s="489"/>
      <c r="H28" s="489"/>
      <c r="I28" s="489"/>
      <c r="J28" s="489"/>
      <c r="K28" s="75"/>
      <c r="M28" s="75"/>
      <c r="O28" s="75"/>
      <c r="Q28" s="75"/>
      <c r="S28" s="75"/>
    </row>
    <row r="29" spans="1:19" s="32" customFormat="1" ht="24.75" customHeight="1">
      <c r="A29" s="399"/>
      <c r="B29" s="400"/>
      <c r="C29" s="400"/>
      <c r="D29" s="400"/>
      <c r="E29" s="400"/>
      <c r="F29" s="400"/>
      <c r="G29" s="400"/>
      <c r="H29" s="400"/>
      <c r="I29" s="400"/>
      <c r="J29" s="400"/>
      <c r="K29" s="75"/>
      <c r="M29" s="75"/>
      <c r="O29" s="75"/>
      <c r="Q29" s="75"/>
      <c r="S29" s="75"/>
    </row>
    <row r="30" spans="1:15" ht="16.5" customHeight="1">
      <c r="A30" s="159" t="s">
        <v>170</v>
      </c>
      <c r="B30" s="76"/>
      <c r="O30" s="75"/>
    </row>
    <row r="31" spans="1:15" ht="12.75" customHeight="1">
      <c r="A31" s="159"/>
      <c r="B31" s="76"/>
      <c r="O31" s="75"/>
    </row>
    <row r="32" spans="1:18" ht="19.5" customHeight="1">
      <c r="A32" s="458" t="s">
        <v>59</v>
      </c>
      <c r="B32" s="459"/>
      <c r="C32" s="462" t="s">
        <v>72</v>
      </c>
      <c r="D32" s="463"/>
      <c r="E32" s="463"/>
      <c r="F32" s="464"/>
      <c r="G32" s="465" t="s">
        <v>73</v>
      </c>
      <c r="H32" s="466"/>
      <c r="I32" s="466"/>
      <c r="J32" s="466"/>
      <c r="K32" s="466"/>
      <c r="L32" s="458"/>
      <c r="M32" s="459" t="s">
        <v>74</v>
      </c>
      <c r="N32" s="459"/>
      <c r="O32" s="459"/>
      <c r="P32" s="459"/>
      <c r="Q32" s="459"/>
      <c r="R32" s="465"/>
    </row>
    <row r="33" spans="1:18" ht="12.75" customHeight="1">
      <c r="A33" s="460"/>
      <c r="B33" s="461"/>
      <c r="C33" s="465"/>
      <c r="D33" s="466"/>
      <c r="E33" s="466"/>
      <c r="F33" s="458"/>
      <c r="G33" s="443" t="s">
        <v>59</v>
      </c>
      <c r="H33" s="467"/>
      <c r="I33" s="467" t="s">
        <v>72</v>
      </c>
      <c r="J33" s="468"/>
      <c r="K33" s="468"/>
      <c r="L33" s="469"/>
      <c r="M33" s="443" t="s">
        <v>59</v>
      </c>
      <c r="N33" s="443"/>
      <c r="O33" s="443" t="s">
        <v>72</v>
      </c>
      <c r="P33" s="443"/>
      <c r="Q33" s="443"/>
      <c r="R33" s="467"/>
    </row>
    <row r="34" spans="1:18" ht="12.75" customHeight="1">
      <c r="A34" s="460"/>
      <c r="B34" s="461"/>
      <c r="C34" s="477" t="s">
        <v>76</v>
      </c>
      <c r="D34" s="477"/>
      <c r="E34" s="454" t="s">
        <v>77</v>
      </c>
      <c r="F34" s="455"/>
      <c r="G34" s="443"/>
      <c r="H34" s="467"/>
      <c r="I34" s="476" t="s">
        <v>76</v>
      </c>
      <c r="J34" s="477"/>
      <c r="K34" s="454" t="s">
        <v>77</v>
      </c>
      <c r="L34" s="455"/>
      <c r="M34" s="443"/>
      <c r="N34" s="443"/>
      <c r="O34" s="477" t="s">
        <v>76</v>
      </c>
      <c r="P34" s="477"/>
      <c r="Q34" s="477" t="s">
        <v>77</v>
      </c>
      <c r="R34" s="454"/>
    </row>
    <row r="35" spans="1:18" ht="12.75" customHeight="1">
      <c r="A35" s="385" t="s">
        <v>162</v>
      </c>
      <c r="B35" s="450" t="s">
        <v>61</v>
      </c>
      <c r="C35" s="160" t="s">
        <v>162</v>
      </c>
      <c r="D35" s="450" t="s">
        <v>61</v>
      </c>
      <c r="E35" s="161" t="s">
        <v>162</v>
      </c>
      <c r="F35" s="450" t="s">
        <v>61</v>
      </c>
      <c r="G35" s="385" t="s">
        <v>162</v>
      </c>
      <c r="H35" s="452" t="s">
        <v>61</v>
      </c>
      <c r="I35" s="161" t="s">
        <v>162</v>
      </c>
      <c r="J35" s="481" t="s">
        <v>61</v>
      </c>
      <c r="K35" s="161" t="s">
        <v>162</v>
      </c>
      <c r="L35" s="450" t="s">
        <v>61</v>
      </c>
      <c r="M35" s="161" t="s">
        <v>162</v>
      </c>
      <c r="N35" s="450" t="s">
        <v>61</v>
      </c>
      <c r="O35" s="161" t="s">
        <v>162</v>
      </c>
      <c r="P35" s="450" t="s">
        <v>61</v>
      </c>
      <c r="Q35" s="161" t="s">
        <v>162</v>
      </c>
      <c r="R35" s="452" t="s">
        <v>61</v>
      </c>
    </row>
    <row r="36" spans="1:19" s="31" customFormat="1" ht="12.75" customHeight="1" thickBot="1">
      <c r="A36" s="163" t="s">
        <v>163</v>
      </c>
      <c r="B36" s="451"/>
      <c r="C36" s="162" t="s">
        <v>163</v>
      </c>
      <c r="D36" s="451"/>
      <c r="E36" s="162" t="s">
        <v>163</v>
      </c>
      <c r="F36" s="451"/>
      <c r="G36" s="163" t="s">
        <v>163</v>
      </c>
      <c r="H36" s="453"/>
      <c r="I36" s="162" t="s">
        <v>163</v>
      </c>
      <c r="J36" s="451"/>
      <c r="K36" s="162" t="s">
        <v>163</v>
      </c>
      <c r="L36" s="451"/>
      <c r="M36" s="162" t="s">
        <v>163</v>
      </c>
      <c r="N36" s="451"/>
      <c r="O36" s="162" t="s">
        <v>163</v>
      </c>
      <c r="P36" s="451"/>
      <c r="Q36" s="162" t="s">
        <v>163</v>
      </c>
      <c r="R36" s="453"/>
      <c r="S36" s="345"/>
    </row>
    <row r="37" spans="1:18" ht="19.5" customHeight="1" thickTop="1">
      <c r="A37" s="342">
        <f>C37+E37</f>
        <v>1629973</v>
      </c>
      <c r="B37" s="444">
        <f>A37/A38-1</f>
        <v>0.18055129037117723</v>
      </c>
      <c r="C37" s="343">
        <f>I37+O37</f>
        <v>814856</v>
      </c>
      <c r="D37" s="446">
        <f>C37/C38-1</f>
        <v>0.18165972046996304</v>
      </c>
      <c r="E37" s="343">
        <f>K37+Q37</f>
        <v>815117</v>
      </c>
      <c r="F37" s="446">
        <f>E37/E38-1</f>
        <v>0.17944529172249535</v>
      </c>
      <c r="G37" s="344">
        <f>I37+K37</f>
        <v>0</v>
      </c>
      <c r="H37" s="448"/>
      <c r="I37" s="343">
        <v>0</v>
      </c>
      <c r="J37" s="456"/>
      <c r="K37" s="343">
        <v>0</v>
      </c>
      <c r="L37" s="456"/>
      <c r="M37" s="344">
        <f>O37+Q37</f>
        <v>1629973</v>
      </c>
      <c r="N37" s="444">
        <f>M37/M38-1</f>
        <v>0.18055129037117723</v>
      </c>
      <c r="O37" s="343">
        <v>814856</v>
      </c>
      <c r="P37" s="446">
        <f>O37/O38-1</f>
        <v>0.18165972046996304</v>
      </c>
      <c r="Q37" s="343">
        <v>815117</v>
      </c>
      <c r="R37" s="482">
        <f>Q37/Q38-1</f>
        <v>0.17944529172249535</v>
      </c>
    </row>
    <row r="38" spans="1:18" ht="19.5" customHeight="1">
      <c r="A38" s="342">
        <f>C38+E38</f>
        <v>1380688</v>
      </c>
      <c r="B38" s="445" t="e">
        <f>A38/A39-1</f>
        <v>#VALUE!</v>
      </c>
      <c r="C38" s="343">
        <f>I38+O38</f>
        <v>689586</v>
      </c>
      <c r="D38" s="447" t="e">
        <f>C38/C39-1</f>
        <v>#DIV/0!</v>
      </c>
      <c r="E38" s="343">
        <f>K38+Q38</f>
        <v>691102</v>
      </c>
      <c r="F38" s="447" t="e">
        <f>E38/E39-1</f>
        <v>#DIV/0!</v>
      </c>
      <c r="G38" s="344">
        <f>I38+K38</f>
        <v>0</v>
      </c>
      <c r="H38" s="449"/>
      <c r="I38" s="343">
        <v>0</v>
      </c>
      <c r="J38" s="457"/>
      <c r="K38" s="343">
        <v>0</v>
      </c>
      <c r="L38" s="457"/>
      <c r="M38" s="344">
        <f>O38+Q38</f>
        <v>1380688</v>
      </c>
      <c r="N38" s="445" t="e">
        <f>M38/M39-1</f>
        <v>#DIV/0!</v>
      </c>
      <c r="O38" s="343">
        <v>689586</v>
      </c>
      <c r="P38" s="447" t="e">
        <f>O38/O39-1</f>
        <v>#DIV/0!</v>
      </c>
      <c r="Q38" s="343">
        <v>691102</v>
      </c>
      <c r="R38" s="483" t="e">
        <f>Q38/Q39-1</f>
        <v>#DIV/0!</v>
      </c>
    </row>
    <row r="39" spans="1:14" ht="12.75">
      <c r="A39" s="470" t="s">
        <v>122</v>
      </c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</row>
    <row r="40" spans="1:14" ht="13.5" customHeight="1">
      <c r="A40" s="488" t="s">
        <v>44</v>
      </c>
      <c r="B40" s="489"/>
      <c r="C40" s="489"/>
      <c r="D40" s="489"/>
      <c r="E40" s="489"/>
      <c r="F40" s="489"/>
      <c r="G40" s="489"/>
      <c r="H40" s="489"/>
      <c r="I40" s="489"/>
      <c r="J40" s="489"/>
      <c r="K40" s="418"/>
      <c r="L40" s="418"/>
      <c r="M40" s="418"/>
      <c r="N40" s="418"/>
    </row>
    <row r="41" spans="1:15" ht="33.75" customHeight="1">
      <c r="A41" s="159" t="s">
        <v>171</v>
      </c>
      <c r="B41" s="76"/>
      <c r="O41" s="75"/>
    </row>
    <row r="42" spans="1:15" ht="6" customHeight="1">
      <c r="A42" s="159"/>
      <c r="B42" s="76"/>
      <c r="O42" s="75"/>
    </row>
    <row r="43" spans="1:18" ht="19.5" customHeight="1">
      <c r="A43" s="458" t="s">
        <v>59</v>
      </c>
      <c r="B43" s="459"/>
      <c r="C43" s="462" t="s">
        <v>72</v>
      </c>
      <c r="D43" s="463"/>
      <c r="E43" s="463"/>
      <c r="F43" s="464"/>
      <c r="G43" s="465" t="s">
        <v>73</v>
      </c>
      <c r="H43" s="466"/>
      <c r="I43" s="466"/>
      <c r="J43" s="466"/>
      <c r="K43" s="466"/>
      <c r="L43" s="458"/>
      <c r="M43" s="459" t="s">
        <v>74</v>
      </c>
      <c r="N43" s="459"/>
      <c r="O43" s="459"/>
      <c r="P43" s="459"/>
      <c r="Q43" s="459"/>
      <c r="R43" s="465"/>
    </row>
    <row r="44" spans="1:18" ht="12.75" customHeight="1">
      <c r="A44" s="460"/>
      <c r="B44" s="461"/>
      <c r="C44" s="465"/>
      <c r="D44" s="466"/>
      <c r="E44" s="466"/>
      <c r="F44" s="458"/>
      <c r="G44" s="443" t="s">
        <v>59</v>
      </c>
      <c r="H44" s="467"/>
      <c r="I44" s="467" t="s">
        <v>72</v>
      </c>
      <c r="J44" s="468"/>
      <c r="K44" s="468"/>
      <c r="L44" s="469"/>
      <c r="M44" s="443" t="s">
        <v>59</v>
      </c>
      <c r="N44" s="443"/>
      <c r="O44" s="443" t="s">
        <v>72</v>
      </c>
      <c r="P44" s="443"/>
      <c r="Q44" s="443"/>
      <c r="R44" s="467"/>
    </row>
    <row r="45" spans="1:18" ht="12.75" customHeight="1">
      <c r="A45" s="460"/>
      <c r="B45" s="461"/>
      <c r="C45" s="477" t="s">
        <v>76</v>
      </c>
      <c r="D45" s="477"/>
      <c r="E45" s="454" t="s">
        <v>77</v>
      </c>
      <c r="F45" s="455"/>
      <c r="G45" s="443"/>
      <c r="H45" s="467"/>
      <c r="I45" s="476" t="s">
        <v>76</v>
      </c>
      <c r="J45" s="477"/>
      <c r="K45" s="454" t="s">
        <v>77</v>
      </c>
      <c r="L45" s="455"/>
      <c r="M45" s="443"/>
      <c r="N45" s="443"/>
      <c r="O45" s="477" t="s">
        <v>76</v>
      </c>
      <c r="P45" s="477"/>
      <c r="Q45" s="477" t="s">
        <v>77</v>
      </c>
      <c r="R45" s="454"/>
    </row>
    <row r="46" spans="1:18" ht="12.75" customHeight="1">
      <c r="A46" s="385" t="s">
        <v>162</v>
      </c>
      <c r="B46" s="450" t="s">
        <v>61</v>
      </c>
      <c r="C46" s="160" t="s">
        <v>162</v>
      </c>
      <c r="D46" s="450" t="s">
        <v>61</v>
      </c>
      <c r="E46" s="161" t="s">
        <v>162</v>
      </c>
      <c r="F46" s="450" t="s">
        <v>61</v>
      </c>
      <c r="G46" s="385" t="s">
        <v>162</v>
      </c>
      <c r="H46" s="452" t="s">
        <v>61</v>
      </c>
      <c r="I46" s="161" t="s">
        <v>162</v>
      </c>
      <c r="J46" s="481" t="s">
        <v>61</v>
      </c>
      <c r="K46" s="161" t="s">
        <v>162</v>
      </c>
      <c r="L46" s="450" t="s">
        <v>61</v>
      </c>
      <c r="M46" s="161" t="s">
        <v>162</v>
      </c>
      <c r="N46" s="450" t="s">
        <v>61</v>
      </c>
      <c r="O46" s="161" t="s">
        <v>162</v>
      </c>
      <c r="P46" s="450" t="s">
        <v>61</v>
      </c>
      <c r="Q46" s="161" t="s">
        <v>162</v>
      </c>
      <c r="R46" s="452" t="s">
        <v>61</v>
      </c>
    </row>
    <row r="47" spans="1:19" s="31" customFormat="1" ht="12.75" customHeight="1" thickBot="1">
      <c r="A47" s="163" t="s">
        <v>163</v>
      </c>
      <c r="B47" s="451"/>
      <c r="C47" s="162" t="s">
        <v>163</v>
      </c>
      <c r="D47" s="451"/>
      <c r="E47" s="162" t="s">
        <v>163</v>
      </c>
      <c r="F47" s="451"/>
      <c r="G47" s="163" t="s">
        <v>163</v>
      </c>
      <c r="H47" s="453"/>
      <c r="I47" s="162" t="s">
        <v>163</v>
      </c>
      <c r="J47" s="451"/>
      <c r="K47" s="162" t="s">
        <v>163</v>
      </c>
      <c r="L47" s="451"/>
      <c r="M47" s="162" t="s">
        <v>163</v>
      </c>
      <c r="N47" s="451"/>
      <c r="O47" s="162" t="s">
        <v>163</v>
      </c>
      <c r="P47" s="451"/>
      <c r="Q47" s="162" t="s">
        <v>163</v>
      </c>
      <c r="R47" s="453"/>
      <c r="S47" s="345"/>
    </row>
    <row r="48" spans="1:18" ht="19.5" customHeight="1" thickTop="1">
      <c r="A48" s="342">
        <f>C48+E48</f>
        <v>397636</v>
      </c>
      <c r="B48" s="484" t="e">
        <f>A48/A49-1</f>
        <v>#DIV/0!</v>
      </c>
      <c r="C48" s="343">
        <f>I48+O48</f>
        <v>200073</v>
      </c>
      <c r="D48" s="486" t="e">
        <f>C48/C49-1</f>
        <v>#DIV/0!</v>
      </c>
      <c r="E48" s="343">
        <f>K48+Q48</f>
        <v>197563</v>
      </c>
      <c r="F48" s="486" t="e">
        <f>E48/E49-1</f>
        <v>#DIV/0!</v>
      </c>
      <c r="G48" s="344">
        <f>I48+K48</f>
        <v>311866</v>
      </c>
      <c r="H48" s="448"/>
      <c r="I48" s="343">
        <v>157112</v>
      </c>
      <c r="J48" s="456"/>
      <c r="K48" s="343">
        <v>154754</v>
      </c>
      <c r="L48" s="456"/>
      <c r="M48" s="344">
        <f>O48+Q48</f>
        <v>85770</v>
      </c>
      <c r="N48" s="484" t="e">
        <f>M48/M49-1</f>
        <v>#DIV/0!</v>
      </c>
      <c r="O48" s="343">
        <v>42961</v>
      </c>
      <c r="P48" s="486" t="e">
        <f>O48/O49-1</f>
        <v>#DIV/0!</v>
      </c>
      <c r="Q48" s="343">
        <v>42809</v>
      </c>
      <c r="R48" s="490" t="e">
        <f>Q48/Q49-1</f>
        <v>#DIV/0!</v>
      </c>
    </row>
    <row r="49" spans="1:18" ht="19.5" customHeight="1">
      <c r="A49" s="342">
        <f>C49+E49</f>
        <v>0</v>
      </c>
      <c r="B49" s="485" t="e">
        <f>A49/A50-1</f>
        <v>#VALUE!</v>
      </c>
      <c r="C49" s="343">
        <f>I49+O49</f>
        <v>0</v>
      </c>
      <c r="D49" s="487" t="e">
        <f>C49/C50-1</f>
        <v>#DIV/0!</v>
      </c>
      <c r="E49" s="343">
        <f>K49+Q49</f>
        <v>0</v>
      </c>
      <c r="F49" s="487" t="e">
        <f>E49/E50-1</f>
        <v>#DIV/0!</v>
      </c>
      <c r="G49" s="344">
        <f>I49+K49</f>
        <v>0</v>
      </c>
      <c r="H49" s="449"/>
      <c r="I49" s="343">
        <v>0</v>
      </c>
      <c r="J49" s="457"/>
      <c r="K49" s="343">
        <v>0</v>
      </c>
      <c r="L49" s="457"/>
      <c r="M49" s="344">
        <f>O49+Q49</f>
        <v>0</v>
      </c>
      <c r="N49" s="485" t="e">
        <f>M49/M50-1</f>
        <v>#DIV/0!</v>
      </c>
      <c r="O49" s="343"/>
      <c r="P49" s="487" t="e">
        <f>O49/O50-1</f>
        <v>#DIV/0!</v>
      </c>
      <c r="Q49" s="343"/>
      <c r="R49" s="491" t="e">
        <f>Q49/Q50-1</f>
        <v>#DIV/0!</v>
      </c>
    </row>
    <row r="50" spans="1:14" ht="12.75">
      <c r="A50" s="470" t="s">
        <v>147</v>
      </c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</row>
    <row r="51" spans="1:10" ht="12.75">
      <c r="A51" s="488" t="s">
        <v>44</v>
      </c>
      <c r="B51" s="489"/>
      <c r="C51" s="489"/>
      <c r="D51" s="489"/>
      <c r="E51" s="489"/>
      <c r="F51" s="489"/>
      <c r="G51" s="489"/>
      <c r="H51" s="489"/>
      <c r="I51" s="489"/>
      <c r="J51" s="489"/>
    </row>
  </sheetData>
  <sheetProtection selectLockedCells="1"/>
  <mergeCells count="80">
    <mergeCell ref="A51:J51"/>
    <mergeCell ref="A40:J40"/>
    <mergeCell ref="A28:J28"/>
    <mergeCell ref="P48:P49"/>
    <mergeCell ref="R48:R49"/>
    <mergeCell ref="N46:N47"/>
    <mergeCell ref="P46:P47"/>
    <mergeCell ref="J48:J49"/>
    <mergeCell ref="L48:L49"/>
    <mergeCell ref="A50:N50"/>
    <mergeCell ref="L46:L47"/>
    <mergeCell ref="B46:B47"/>
    <mergeCell ref="D46:D47"/>
    <mergeCell ref="F46:F47"/>
    <mergeCell ref="H46:H47"/>
    <mergeCell ref="J46:J47"/>
    <mergeCell ref="R46:R47"/>
    <mergeCell ref="B48:B49"/>
    <mergeCell ref="D48:D49"/>
    <mergeCell ref="F48:F49"/>
    <mergeCell ref="H48:H49"/>
    <mergeCell ref="Q45:R45"/>
    <mergeCell ref="O45:P45"/>
    <mergeCell ref="N48:N49"/>
    <mergeCell ref="I45:J45"/>
    <mergeCell ref="K45:L45"/>
    <mergeCell ref="M43:R43"/>
    <mergeCell ref="G44:H45"/>
    <mergeCell ref="I44:L44"/>
    <mergeCell ref="M44:N45"/>
    <mergeCell ref="O44:R44"/>
    <mergeCell ref="C34:D34"/>
    <mergeCell ref="C45:D45"/>
    <mergeCell ref="E45:F45"/>
    <mergeCell ref="P37:P38"/>
    <mergeCell ref="R37:R38"/>
    <mergeCell ref="T4:T5"/>
    <mergeCell ref="J4:J5"/>
    <mergeCell ref="L4:L5"/>
    <mergeCell ref="P4:P5"/>
    <mergeCell ref="J35:J36"/>
    <mergeCell ref="R4:R5"/>
    <mergeCell ref="G32:L32"/>
    <mergeCell ref="H4:H5"/>
    <mergeCell ref="L35:L36"/>
    <mergeCell ref="Q34:R34"/>
    <mergeCell ref="A16:A17"/>
    <mergeCell ref="N4:N5"/>
    <mergeCell ref="A26:A27"/>
    <mergeCell ref="I34:J34"/>
    <mergeCell ref="M32:R32"/>
    <mergeCell ref="O33:R33"/>
    <mergeCell ref="D4:D5"/>
    <mergeCell ref="F4:F5"/>
    <mergeCell ref="C32:F33"/>
    <mergeCell ref="O34:P34"/>
    <mergeCell ref="A43:B45"/>
    <mergeCell ref="C43:F44"/>
    <mergeCell ref="G43:L43"/>
    <mergeCell ref="I33:L33"/>
    <mergeCell ref="G33:H34"/>
    <mergeCell ref="A39:N39"/>
    <mergeCell ref="A32:B34"/>
    <mergeCell ref="K34:L34"/>
    <mergeCell ref="B35:B36"/>
    <mergeCell ref="D35:D36"/>
    <mergeCell ref="P35:P36"/>
    <mergeCell ref="R35:R36"/>
    <mergeCell ref="J37:J38"/>
    <mergeCell ref="L37:L38"/>
    <mergeCell ref="N37:N38"/>
    <mergeCell ref="N35:N36"/>
    <mergeCell ref="M33:N34"/>
    <mergeCell ref="B37:B38"/>
    <mergeCell ref="D37:D38"/>
    <mergeCell ref="F37:F38"/>
    <mergeCell ref="H37:H38"/>
    <mergeCell ref="F35:F36"/>
    <mergeCell ref="H35:H36"/>
    <mergeCell ref="E34:F34"/>
  </mergeCells>
  <printOptions horizontalCentered="1" verticalCentered="1"/>
  <pageMargins left="0.2362204724409449" right="0.2362204724409449" top="0.5905511811023623" bottom="0.5511811023622047" header="0.3937007874015748" footer="0.2755905511811024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9">
    <pageSetUpPr fitToPage="1"/>
  </sheetPr>
  <dimension ref="A1:S27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30" sqref="H30"/>
    </sheetView>
  </sheetViews>
  <sheetFormatPr defaultColWidth="9.00390625" defaultRowHeight="12.75"/>
  <cols>
    <col min="1" max="1" width="15.125" style="30" customWidth="1"/>
    <col min="2" max="2" width="9.75390625" style="94" bestFit="1" customWidth="1"/>
    <col min="3" max="3" width="11.875" style="30" customWidth="1"/>
    <col min="4" max="4" width="9.75390625" style="30" customWidth="1"/>
    <col min="5" max="5" width="12.125" style="30" customWidth="1"/>
    <col min="6" max="6" width="9.75390625" style="30" customWidth="1"/>
    <col min="7" max="7" width="12.125" style="30" customWidth="1"/>
    <col min="8" max="8" width="10.00390625" style="30" customWidth="1"/>
    <col min="9" max="9" width="14.00390625" style="30" customWidth="1"/>
    <col min="10" max="10" width="9.75390625" style="30" customWidth="1"/>
    <col min="11" max="12" width="9.125" style="30" customWidth="1"/>
    <col min="13" max="13" width="11.125" style="30" bestFit="1" customWidth="1"/>
    <col min="14" max="16384" width="9.125" style="30" customWidth="1"/>
  </cols>
  <sheetData>
    <row r="1" spans="1:2" s="25" customFormat="1" ht="25.5" customHeight="1">
      <c r="A1" s="159" t="s">
        <v>174</v>
      </c>
      <c r="B1" s="78"/>
    </row>
    <row r="2" spans="1:10" s="81" customFormat="1" ht="25.5" customHeight="1">
      <c r="A2" s="36"/>
      <c r="B2" s="140" t="s">
        <v>83</v>
      </c>
      <c r="C2" s="79" t="s">
        <v>84</v>
      </c>
      <c r="D2" s="44"/>
      <c r="E2" s="80" t="s">
        <v>85</v>
      </c>
      <c r="F2" s="27"/>
      <c r="G2" s="80" t="s">
        <v>86</v>
      </c>
      <c r="H2" s="26"/>
      <c r="I2" s="80" t="s">
        <v>87</v>
      </c>
      <c r="J2" s="26"/>
    </row>
    <row r="3" spans="1:14" s="28" customFormat="1" ht="12.75">
      <c r="A3" s="82" t="s">
        <v>79</v>
      </c>
      <c r="B3" s="141" t="s">
        <v>75</v>
      </c>
      <c r="C3" s="161" t="s">
        <v>162</v>
      </c>
      <c r="D3" s="167" t="s">
        <v>61</v>
      </c>
      <c r="E3" s="161" t="s">
        <v>162</v>
      </c>
      <c r="F3" s="168" t="s">
        <v>61</v>
      </c>
      <c r="G3" s="161" t="s">
        <v>162</v>
      </c>
      <c r="H3" s="169" t="s">
        <v>61</v>
      </c>
      <c r="I3" s="161" t="s">
        <v>162</v>
      </c>
      <c r="J3" s="129" t="s">
        <v>61</v>
      </c>
      <c r="K3" s="127"/>
      <c r="L3" s="127"/>
      <c r="M3" s="127"/>
      <c r="N3" s="127"/>
    </row>
    <row r="4" spans="1:19" s="28" customFormat="1" ht="13.5" thickBot="1">
      <c r="A4" s="53" t="s">
        <v>81</v>
      </c>
      <c r="B4" s="142" t="s">
        <v>80</v>
      </c>
      <c r="C4" s="162" t="s">
        <v>163</v>
      </c>
      <c r="D4" s="170"/>
      <c r="E4" s="162" t="s">
        <v>163</v>
      </c>
      <c r="F4" s="163"/>
      <c r="G4" s="162" t="s">
        <v>163</v>
      </c>
      <c r="H4" s="170"/>
      <c r="I4" s="162" t="s">
        <v>163</v>
      </c>
      <c r="J4" s="126"/>
      <c r="K4" s="127"/>
      <c r="L4" s="127"/>
      <c r="M4" s="127"/>
      <c r="N4" s="127"/>
      <c r="O4" s="127"/>
      <c r="P4" s="127"/>
      <c r="Q4" s="127"/>
      <c r="R4" s="127"/>
      <c r="S4" s="127"/>
    </row>
    <row r="5" spans="1:10" ht="25.5" customHeight="1" thickTop="1">
      <c r="A5" s="85" t="s">
        <v>62</v>
      </c>
      <c r="B5" s="86">
        <f>C5/C13</f>
        <v>0.27850713744163186</v>
      </c>
      <c r="C5" s="87">
        <f aca="true" t="shared" si="0" ref="C5:C24">E5+G5+I5</f>
        <v>867291</v>
      </c>
      <c r="D5" s="117">
        <f>C5/C6-1</f>
        <v>0.7122508247436927</v>
      </c>
      <c r="E5" s="166">
        <v>818456</v>
      </c>
      <c r="F5" s="111">
        <f>E5/E6-1</f>
        <v>0.7732731594125026</v>
      </c>
      <c r="G5" s="166">
        <v>8566</v>
      </c>
      <c r="H5" s="107">
        <f>G5/G6-1</f>
        <v>0.04795693662833367</v>
      </c>
      <c r="I5" s="166">
        <v>40269</v>
      </c>
      <c r="J5" s="107">
        <f>I5/I6-1</f>
        <v>0.09438525926731156</v>
      </c>
    </row>
    <row r="6" spans="1:10" ht="18" customHeight="1">
      <c r="A6" s="88"/>
      <c r="B6" s="89">
        <f>C6/C14</f>
        <v>0.1929334070246179</v>
      </c>
      <c r="C6" s="90">
        <f t="shared" si="0"/>
        <v>506521</v>
      </c>
      <c r="D6" s="118"/>
      <c r="E6" s="165">
        <v>461551</v>
      </c>
      <c r="F6" s="112"/>
      <c r="G6" s="165">
        <v>8174</v>
      </c>
      <c r="H6" s="108"/>
      <c r="I6" s="165">
        <v>36796</v>
      </c>
      <c r="J6" s="108"/>
    </row>
    <row r="7" spans="1:10" ht="25.5" customHeight="1">
      <c r="A7" s="85" t="s">
        <v>64</v>
      </c>
      <c r="B7" s="86">
        <f>C7/C13</f>
        <v>0.3062534540798845</v>
      </c>
      <c r="C7" s="87">
        <f t="shared" si="0"/>
        <v>953695</v>
      </c>
      <c r="D7" s="117">
        <f>C7/C8-1</f>
        <v>0.07133990646930033</v>
      </c>
      <c r="E7" s="166">
        <v>684347</v>
      </c>
      <c r="F7" s="111">
        <f>E7/E8-1</f>
        <v>0.04095859572267346</v>
      </c>
      <c r="G7" s="166">
        <v>13578</v>
      </c>
      <c r="H7" s="107">
        <f>G7/G8-1</f>
        <v>0.556039422415769</v>
      </c>
      <c r="I7" s="186">
        <v>255770</v>
      </c>
      <c r="J7" s="107">
        <f>I7/I8-1</f>
        <v>0.14161120856264198</v>
      </c>
    </row>
    <row r="8" spans="1:10" ht="18" customHeight="1">
      <c r="A8" s="88"/>
      <c r="B8" s="89">
        <f>C8/C14</f>
        <v>0.3390722135229094</v>
      </c>
      <c r="C8" s="90">
        <f t="shared" si="0"/>
        <v>890189</v>
      </c>
      <c r="D8" s="120"/>
      <c r="E8" s="165">
        <v>657420</v>
      </c>
      <c r="F8" s="114"/>
      <c r="G8" s="165">
        <v>8726</v>
      </c>
      <c r="H8" s="110"/>
      <c r="I8" s="165">
        <v>224043</v>
      </c>
      <c r="J8" s="110"/>
    </row>
    <row r="9" spans="1:10" ht="25.5" customHeight="1">
      <c r="A9" s="85" t="s">
        <v>65</v>
      </c>
      <c r="B9" s="86">
        <f>C9/C13</f>
        <v>0.4152394084784836</v>
      </c>
      <c r="C9" s="87">
        <f t="shared" si="0"/>
        <v>1293085</v>
      </c>
      <c r="D9" s="117">
        <f>C9/C10-1</f>
        <v>0.05243774299906323</v>
      </c>
      <c r="E9" s="166">
        <v>1107286</v>
      </c>
      <c r="F9" s="111">
        <f>E9/E10-1</f>
        <v>0.0503407271375127</v>
      </c>
      <c r="G9" s="166">
        <v>15016</v>
      </c>
      <c r="H9" s="107">
        <f>G9/G10-1</f>
        <v>0.043067518755209866</v>
      </c>
      <c r="I9" s="186">
        <v>170783</v>
      </c>
      <c r="J9" s="107">
        <f>I9/I10-1</f>
        <v>0.06709362991658585</v>
      </c>
    </row>
    <row r="10" spans="1:10" ht="18" customHeight="1">
      <c r="A10" s="88"/>
      <c r="B10" s="89">
        <f>C10/C14</f>
        <v>0.46799437945247274</v>
      </c>
      <c r="C10" s="90">
        <f t="shared" si="0"/>
        <v>1228657</v>
      </c>
      <c r="D10" s="120"/>
      <c r="E10" s="165">
        <v>1054216</v>
      </c>
      <c r="F10" s="114"/>
      <c r="G10" s="165">
        <v>14396</v>
      </c>
      <c r="H10" s="110"/>
      <c r="I10" s="165">
        <v>160045</v>
      </c>
      <c r="J10" s="110"/>
    </row>
    <row r="11" spans="1:10" ht="25.5" customHeight="1">
      <c r="A11" s="85" t="s">
        <v>69</v>
      </c>
      <c r="B11" s="92">
        <f>C11/C13</f>
        <v>0</v>
      </c>
      <c r="C11" s="87">
        <f t="shared" si="0"/>
        <v>0</v>
      </c>
      <c r="D11" s="338" t="e">
        <f>C11/C12-1</f>
        <v>#DIV/0!</v>
      </c>
      <c r="E11" s="166">
        <v>0</v>
      </c>
      <c r="F11" s="307" t="e">
        <f>E11/E12-1</f>
        <v>#DIV/0!</v>
      </c>
      <c r="G11" s="166">
        <v>0</v>
      </c>
      <c r="H11" s="308" t="e">
        <f>G11/G12-1</f>
        <v>#DIV/0!</v>
      </c>
      <c r="I11" s="166">
        <v>0</v>
      </c>
      <c r="J11" s="308" t="e">
        <f>I11/I12-1</f>
        <v>#DIV/0!</v>
      </c>
    </row>
    <row r="12" spans="1:10" ht="18" customHeight="1">
      <c r="A12" s="91"/>
      <c r="B12" s="92">
        <f>C12/C14</f>
        <v>0</v>
      </c>
      <c r="C12" s="90">
        <f t="shared" si="0"/>
        <v>0</v>
      </c>
      <c r="D12" s="121"/>
      <c r="E12" s="165">
        <v>0</v>
      </c>
      <c r="F12" s="116"/>
      <c r="G12" s="165">
        <v>0</v>
      </c>
      <c r="H12" s="115"/>
      <c r="I12" s="165">
        <v>0</v>
      </c>
      <c r="J12" s="93"/>
    </row>
    <row r="13" spans="1:10" s="31" customFormat="1" ht="25.5" customHeight="1">
      <c r="A13" s="471" t="s">
        <v>89</v>
      </c>
      <c r="B13" s="152"/>
      <c r="C13" s="148">
        <f t="shared" si="0"/>
        <v>3114071</v>
      </c>
      <c r="D13" s="153">
        <f>C13/C14-1</f>
        <v>0.18614692726769255</v>
      </c>
      <c r="E13" s="148">
        <f>E5+E7+E9+E11</f>
        <v>2610089</v>
      </c>
      <c r="F13" s="154">
        <f>E13/E14-1</f>
        <v>0.2010420640285442</v>
      </c>
      <c r="G13" s="148">
        <f>G5+G7+G9+G11</f>
        <v>37160</v>
      </c>
      <c r="H13" s="153">
        <f>G13/G14-1</f>
        <v>0.18737218813905931</v>
      </c>
      <c r="I13" s="148">
        <f>I5+I7+I9+I11</f>
        <v>466822</v>
      </c>
      <c r="J13" s="153">
        <f>I13/I14-1</f>
        <v>0.10914646315849508</v>
      </c>
    </row>
    <row r="14" spans="1:10" s="31" customFormat="1" ht="12.75">
      <c r="A14" s="472"/>
      <c r="B14" s="155"/>
      <c r="C14" s="58">
        <f t="shared" si="0"/>
        <v>2625367</v>
      </c>
      <c r="D14" s="156"/>
      <c r="E14" s="58">
        <f>E6+E8+E10+E12</f>
        <v>2173187</v>
      </c>
      <c r="F14" s="157"/>
      <c r="G14" s="58">
        <f>G6+G8+G10+G12</f>
        <v>31296</v>
      </c>
      <c r="H14" s="156"/>
      <c r="I14" s="58">
        <f>I6+I8+I10+I12</f>
        <v>420884</v>
      </c>
      <c r="J14" s="156"/>
    </row>
    <row r="15" spans="1:10" ht="25.5" customHeight="1" hidden="1">
      <c r="A15" s="85" t="s">
        <v>63</v>
      </c>
      <c r="B15" s="86" t="e">
        <f>C15/#REF!</f>
        <v>#REF!</v>
      </c>
      <c r="C15" s="87">
        <f t="shared" si="0"/>
        <v>0</v>
      </c>
      <c r="D15" s="117" t="e">
        <f>C15/C16-1</f>
        <v>#DIV/0!</v>
      </c>
      <c r="E15" s="166"/>
      <c r="F15" s="111" t="e">
        <f>E15/E16-1</f>
        <v>#DIV/0!</v>
      </c>
      <c r="G15" s="166"/>
      <c r="H15" s="107" t="e">
        <f>G15/G16-1</f>
        <v>#DIV/0!</v>
      </c>
      <c r="I15" s="186"/>
      <c r="J15" s="107" t="e">
        <f>I15/I16-1</f>
        <v>#DIV/0!</v>
      </c>
    </row>
    <row r="16" spans="1:10" ht="18" customHeight="1" hidden="1">
      <c r="A16" s="88"/>
      <c r="B16" s="89" t="e">
        <f>C16/#REF!</f>
        <v>#REF!</v>
      </c>
      <c r="C16" s="90">
        <f t="shared" si="0"/>
        <v>0</v>
      </c>
      <c r="D16" s="119"/>
      <c r="E16" s="165"/>
      <c r="F16" s="113"/>
      <c r="G16" s="165"/>
      <c r="H16" s="109"/>
      <c r="I16" s="165"/>
      <c r="J16" s="109"/>
    </row>
    <row r="17" spans="1:10" ht="25.5" customHeight="1" hidden="1">
      <c r="A17" s="91" t="s">
        <v>66</v>
      </c>
      <c r="B17" s="86" t="e">
        <f>C17/#REF!</f>
        <v>#REF!</v>
      </c>
      <c r="C17" s="87">
        <f t="shared" si="0"/>
        <v>0</v>
      </c>
      <c r="D17" s="117" t="e">
        <f>C17/C18-1</f>
        <v>#DIV/0!</v>
      </c>
      <c r="E17" s="166"/>
      <c r="F17" s="111" t="e">
        <f>E17/E18-1</f>
        <v>#DIV/0!</v>
      </c>
      <c r="G17" s="166"/>
      <c r="H17" s="107" t="e">
        <f>G17/G18-1</f>
        <v>#DIV/0!</v>
      </c>
      <c r="I17" s="166"/>
      <c r="J17" s="107" t="e">
        <f>I17/I18-1</f>
        <v>#DIV/0!</v>
      </c>
    </row>
    <row r="18" spans="1:10" ht="18" customHeight="1" hidden="1">
      <c r="A18" s="91"/>
      <c r="B18" s="89" t="e">
        <f>C18/#REF!</f>
        <v>#REF!</v>
      </c>
      <c r="C18" s="90">
        <f t="shared" si="0"/>
        <v>0</v>
      </c>
      <c r="D18" s="120"/>
      <c r="E18" s="165"/>
      <c r="F18" s="114"/>
      <c r="G18" s="165"/>
      <c r="H18" s="110"/>
      <c r="I18" s="165"/>
      <c r="J18" s="110"/>
    </row>
    <row r="19" spans="1:10" ht="25.5" customHeight="1" hidden="1">
      <c r="A19" s="85" t="s">
        <v>67</v>
      </c>
      <c r="B19" s="86" t="e">
        <f>C19/#REF!</f>
        <v>#REF!</v>
      </c>
      <c r="C19" s="87">
        <f t="shared" si="0"/>
        <v>0</v>
      </c>
      <c r="D19" s="117" t="e">
        <f>C19/C20-1</f>
        <v>#DIV/0!</v>
      </c>
      <c r="E19" s="166"/>
      <c r="F19" s="111" t="e">
        <f>E19/E20-1</f>
        <v>#DIV/0!</v>
      </c>
      <c r="G19" s="166"/>
      <c r="H19" s="107" t="e">
        <f>G19/G20-1</f>
        <v>#DIV/0!</v>
      </c>
      <c r="I19" s="166"/>
      <c r="J19" s="107" t="e">
        <f>I19/I20-1</f>
        <v>#DIV/0!</v>
      </c>
    </row>
    <row r="20" spans="1:10" ht="18" customHeight="1" hidden="1">
      <c r="A20" s="88"/>
      <c r="B20" s="89" t="e">
        <f>C20/#REF!</f>
        <v>#REF!</v>
      </c>
      <c r="C20" s="90">
        <f t="shared" si="0"/>
        <v>0</v>
      </c>
      <c r="D20" s="120"/>
      <c r="E20" s="165"/>
      <c r="F20" s="114"/>
      <c r="G20" s="165"/>
      <c r="H20" s="110"/>
      <c r="I20" s="165"/>
      <c r="J20" s="110"/>
    </row>
    <row r="21" spans="1:10" ht="25.5" customHeight="1" hidden="1">
      <c r="A21" s="91" t="s">
        <v>68</v>
      </c>
      <c r="B21" s="86" t="e">
        <f>C21/#REF!</f>
        <v>#REF!</v>
      </c>
      <c r="C21" s="87">
        <f t="shared" si="0"/>
        <v>0</v>
      </c>
      <c r="D21" s="117" t="e">
        <f>C21/C22-1</f>
        <v>#DIV/0!</v>
      </c>
      <c r="E21" s="166"/>
      <c r="F21" s="111" t="e">
        <f>E21/E22-1</f>
        <v>#DIV/0!</v>
      </c>
      <c r="G21" s="166"/>
      <c r="H21" s="107" t="e">
        <f>G21/G22-1</f>
        <v>#DIV/0!</v>
      </c>
      <c r="I21" s="166"/>
      <c r="J21" s="107" t="e">
        <f>I21/I22-1</f>
        <v>#DIV/0!</v>
      </c>
    </row>
    <row r="22" spans="1:10" ht="18" customHeight="1" hidden="1">
      <c r="A22" s="91"/>
      <c r="B22" s="89" t="e">
        <f>C22/#REF!</f>
        <v>#REF!</v>
      </c>
      <c r="C22" s="90">
        <f t="shared" si="0"/>
        <v>0</v>
      </c>
      <c r="D22" s="120"/>
      <c r="E22" s="165"/>
      <c r="F22" s="114"/>
      <c r="G22" s="165"/>
      <c r="H22" s="110"/>
      <c r="I22" s="165"/>
      <c r="J22" s="110"/>
    </row>
    <row r="23" spans="1:10" s="31" customFormat="1" ht="25.5" customHeight="1" hidden="1">
      <c r="A23" s="471" t="s">
        <v>0</v>
      </c>
      <c r="B23" s="152" t="e">
        <f>C23/#REF!</f>
        <v>#REF!</v>
      </c>
      <c r="C23" s="148">
        <f t="shared" si="0"/>
        <v>0</v>
      </c>
      <c r="D23" s="153" t="e">
        <f>C23/C24-1</f>
        <v>#DIV/0!</v>
      </c>
      <c r="E23" s="148">
        <f>E15+E17+E19+E21</f>
        <v>0</v>
      </c>
      <c r="F23" s="154" t="e">
        <f>E23/E24-1</f>
        <v>#DIV/0!</v>
      </c>
      <c r="G23" s="148">
        <f>G15+G17+G19+G21</f>
        <v>0</v>
      </c>
      <c r="H23" s="153" t="e">
        <f>G23/G24-1</f>
        <v>#DIV/0!</v>
      </c>
      <c r="I23" s="148">
        <f>I15+I17+I19+I21</f>
        <v>0</v>
      </c>
      <c r="J23" s="153" t="e">
        <f>I23/I24-1</f>
        <v>#DIV/0!</v>
      </c>
    </row>
    <row r="24" spans="1:10" s="31" customFormat="1" ht="12.75" hidden="1">
      <c r="A24" s="475"/>
      <c r="B24" s="208" t="e">
        <f>C24/#REF!</f>
        <v>#REF!</v>
      </c>
      <c r="C24" s="56">
        <f t="shared" si="0"/>
        <v>0</v>
      </c>
      <c r="D24" s="209"/>
      <c r="E24" s="56">
        <f>E16+E18+E20+E22</f>
        <v>0</v>
      </c>
      <c r="F24" s="210"/>
      <c r="G24" s="56">
        <f>G16+G18+G20+G22</f>
        <v>0</v>
      </c>
      <c r="H24" s="209"/>
      <c r="I24" s="56">
        <f>I16+I18+I20+I22</f>
        <v>0</v>
      </c>
      <c r="J24" s="209"/>
    </row>
    <row r="25" spans="1:10" s="32" customFormat="1" ht="18.75" customHeight="1">
      <c r="A25" s="488" t="s">
        <v>44</v>
      </c>
      <c r="B25" s="489"/>
      <c r="C25" s="489"/>
      <c r="D25" s="489"/>
      <c r="E25" s="489"/>
      <c r="F25" s="489"/>
      <c r="G25" s="489"/>
      <c r="H25" s="489"/>
      <c r="I25" s="489"/>
      <c r="J25" s="489"/>
    </row>
    <row r="26" spans="1:10" s="32" customFormat="1" ht="18.75" customHeight="1">
      <c r="A26" s="399"/>
      <c r="B26" s="400"/>
      <c r="C26" s="400"/>
      <c r="D26" s="400"/>
      <c r="E26" s="400"/>
      <c r="F26" s="400"/>
      <c r="G26" s="400"/>
      <c r="H26" s="400"/>
      <c r="I26" s="400"/>
      <c r="J26" s="400"/>
    </row>
    <row r="27" spans="1:10" s="32" customFormat="1" ht="18.75" customHeight="1">
      <c r="A27" s="399"/>
      <c r="B27" s="400"/>
      <c r="C27" s="400"/>
      <c r="D27" s="400"/>
      <c r="E27" s="400"/>
      <c r="F27" s="400"/>
      <c r="G27" s="400"/>
      <c r="H27" s="400"/>
      <c r="I27" s="400"/>
      <c r="J27" s="400"/>
    </row>
  </sheetData>
  <sheetProtection selectLockedCells="1"/>
  <mergeCells count="3">
    <mergeCell ref="A13:A14"/>
    <mergeCell ref="A23:A24"/>
    <mergeCell ref="A25:J25"/>
  </mergeCells>
  <printOptions horizontalCentered="1" verticalCentered="1"/>
  <pageMargins left="0.4724409448818898" right="0.2755905511811024" top="0.86" bottom="0.61" header="0.5118110236220472" footer="0.31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0">
    <pageSetUpPr fitToPage="1"/>
  </sheetPr>
  <dimension ref="A1:S107"/>
  <sheetViews>
    <sheetView showGridLines="0" showZeros="0" zoomScalePageLayoutView="0" workbookViewId="0" topLeftCell="A1">
      <pane xSplit="3" ySplit="3" topLeftCell="D19" activePane="bottomRight" state="frozen"/>
      <selection pane="topLeft" activeCell="D111" sqref="D111"/>
      <selection pane="topRight" activeCell="D111" sqref="D111"/>
      <selection pane="bottomLeft" activeCell="D111" sqref="D111"/>
      <selection pane="bottomRight" activeCell="C26" sqref="C26"/>
    </sheetView>
  </sheetViews>
  <sheetFormatPr defaultColWidth="9.00390625" defaultRowHeight="12.75"/>
  <cols>
    <col min="1" max="1" width="3.625" style="0" customWidth="1"/>
    <col min="2" max="2" width="23.25390625" style="18" customWidth="1"/>
    <col min="3" max="3" width="9.375" style="19" customWidth="1"/>
    <col min="4" max="8" width="6.00390625" style="20" customWidth="1"/>
    <col min="9" max="9" width="7.00390625" style="19" customWidth="1"/>
    <col min="10" max="15" width="6.00390625" style="20" customWidth="1"/>
    <col min="16" max="16" width="7.00390625" style="19" customWidth="1"/>
  </cols>
  <sheetData>
    <row r="1" spans="1:16" ht="29.25" customHeight="1">
      <c r="A1" s="492" t="s">
        <v>175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</row>
    <row r="2" spans="2:16" ht="12.75">
      <c r="B2" s="221" t="s">
        <v>93</v>
      </c>
      <c r="C2" s="294"/>
      <c r="D2" s="294"/>
      <c r="E2" s="294"/>
      <c r="F2" s="219"/>
      <c r="G2" s="219"/>
      <c r="H2" s="219"/>
      <c r="I2" s="220"/>
      <c r="J2" s="219"/>
      <c r="K2" s="219"/>
      <c r="L2" s="219"/>
      <c r="M2" s="219"/>
      <c r="N2" s="219"/>
      <c r="O2" s="219"/>
      <c r="P2" s="220"/>
    </row>
    <row r="3" spans="1:16" ht="88.5" customHeight="1">
      <c r="A3" s="493" t="s">
        <v>88</v>
      </c>
      <c r="B3" s="494"/>
      <c r="C3" s="21" t="s">
        <v>58</v>
      </c>
      <c r="D3" s="324" t="s">
        <v>62</v>
      </c>
      <c r="E3" s="331" t="s">
        <v>64</v>
      </c>
      <c r="F3" s="331" t="s">
        <v>65</v>
      </c>
      <c r="G3" s="346" t="s">
        <v>109</v>
      </c>
      <c r="H3" s="347" t="s">
        <v>110</v>
      </c>
      <c r="I3" s="222" t="s">
        <v>3</v>
      </c>
      <c r="J3" s="324" t="s">
        <v>63</v>
      </c>
      <c r="K3" s="331" t="s">
        <v>66</v>
      </c>
      <c r="L3" s="331" t="s">
        <v>67</v>
      </c>
      <c r="M3" s="331" t="s">
        <v>68</v>
      </c>
      <c r="N3" s="346" t="s">
        <v>111</v>
      </c>
      <c r="O3" s="348" t="s">
        <v>112</v>
      </c>
      <c r="P3" s="349" t="s">
        <v>4</v>
      </c>
    </row>
    <row r="4" spans="1:16" s="22" customFormat="1" ht="12.75">
      <c r="A4" s="351"/>
      <c r="B4" s="352" t="s">
        <v>116</v>
      </c>
      <c r="C4" s="353">
        <f aca="true" t="shared" si="0" ref="C4:C67">I4+P4</f>
        <v>4</v>
      </c>
      <c r="D4" s="359"/>
      <c r="E4" s="360"/>
      <c r="F4" s="360"/>
      <c r="G4" s="360">
        <v>3</v>
      </c>
      <c r="H4" s="361"/>
      <c r="I4" s="362">
        <f aca="true" t="shared" si="1" ref="I4:I67">SUM(D4:H4)</f>
        <v>3</v>
      </c>
      <c r="J4" s="359"/>
      <c r="K4" s="360"/>
      <c r="L4" s="360"/>
      <c r="M4" s="360">
        <v>1</v>
      </c>
      <c r="N4" s="360"/>
      <c r="O4" s="363"/>
      <c r="P4" s="358">
        <f aca="true" t="shared" si="2" ref="P4:P67">SUM(J4:O4)</f>
        <v>1</v>
      </c>
    </row>
    <row r="5" spans="1:16" s="22" customFormat="1" ht="12.75">
      <c r="A5" s="351"/>
      <c r="B5" s="352" t="s">
        <v>113</v>
      </c>
      <c r="C5" s="353">
        <f t="shared" si="0"/>
        <v>8</v>
      </c>
      <c r="D5" s="354"/>
      <c r="E5" s="355">
        <v>2</v>
      </c>
      <c r="F5" s="355"/>
      <c r="G5" s="355"/>
      <c r="H5" s="356">
        <v>6</v>
      </c>
      <c r="I5" s="353">
        <f t="shared" si="1"/>
        <v>8</v>
      </c>
      <c r="J5" s="354"/>
      <c r="K5" s="355"/>
      <c r="L5" s="355"/>
      <c r="M5" s="355"/>
      <c r="N5" s="355"/>
      <c r="O5" s="357"/>
      <c r="P5" s="358">
        <f t="shared" si="2"/>
        <v>0</v>
      </c>
    </row>
    <row r="6" spans="1:16" s="22" customFormat="1" ht="12.75">
      <c r="A6" s="351"/>
      <c r="B6" s="352" t="s">
        <v>129</v>
      </c>
      <c r="C6" s="353">
        <f t="shared" si="0"/>
        <v>9</v>
      </c>
      <c r="D6" s="359"/>
      <c r="E6" s="360"/>
      <c r="F6" s="360"/>
      <c r="G6" s="360"/>
      <c r="H6" s="361">
        <v>7</v>
      </c>
      <c r="I6" s="362">
        <f t="shared" si="1"/>
        <v>7</v>
      </c>
      <c r="J6" s="359"/>
      <c r="K6" s="360"/>
      <c r="L6" s="360"/>
      <c r="M6" s="360">
        <v>1</v>
      </c>
      <c r="N6" s="360"/>
      <c r="O6" s="363">
        <v>1</v>
      </c>
      <c r="P6" s="358">
        <f t="shared" si="2"/>
        <v>2</v>
      </c>
    </row>
    <row r="7" spans="1:16" s="22" customFormat="1" ht="12.75">
      <c r="A7" s="351"/>
      <c r="B7" s="352" t="s">
        <v>114</v>
      </c>
      <c r="C7" s="353">
        <f t="shared" si="0"/>
        <v>3</v>
      </c>
      <c r="D7" s="354"/>
      <c r="E7" s="355">
        <v>1</v>
      </c>
      <c r="F7" s="355"/>
      <c r="G7" s="355"/>
      <c r="H7" s="356"/>
      <c r="I7" s="353">
        <f t="shared" si="1"/>
        <v>1</v>
      </c>
      <c r="J7" s="354"/>
      <c r="K7" s="355"/>
      <c r="L7" s="355"/>
      <c r="M7" s="355">
        <v>2</v>
      </c>
      <c r="N7" s="355"/>
      <c r="O7" s="357"/>
      <c r="P7" s="358">
        <f t="shared" si="2"/>
        <v>2</v>
      </c>
    </row>
    <row r="8" spans="1:16" s="22" customFormat="1" ht="12" customHeight="1">
      <c r="A8" s="351"/>
      <c r="B8" s="352" t="s">
        <v>166</v>
      </c>
      <c r="C8" s="353">
        <f t="shared" si="0"/>
        <v>1</v>
      </c>
      <c r="D8" s="359"/>
      <c r="E8" s="360">
        <v>1</v>
      </c>
      <c r="F8" s="360"/>
      <c r="G8" s="360"/>
      <c r="H8" s="361"/>
      <c r="I8" s="362">
        <f t="shared" si="1"/>
        <v>1</v>
      </c>
      <c r="J8" s="359"/>
      <c r="K8" s="360"/>
      <c r="L8" s="360"/>
      <c r="M8" s="360"/>
      <c r="N8" s="360"/>
      <c r="O8" s="363"/>
      <c r="P8" s="358">
        <f t="shared" si="2"/>
        <v>0</v>
      </c>
    </row>
    <row r="9" spans="1:16" s="22" customFormat="1" ht="12.75">
      <c r="A9" s="351"/>
      <c r="B9" s="352" t="s">
        <v>94</v>
      </c>
      <c r="C9" s="353">
        <f t="shared" si="0"/>
        <v>80</v>
      </c>
      <c r="D9" s="354"/>
      <c r="E9" s="355">
        <v>64</v>
      </c>
      <c r="F9" s="355">
        <v>1</v>
      </c>
      <c r="G9" s="355"/>
      <c r="H9" s="356"/>
      <c r="I9" s="353">
        <f t="shared" si="1"/>
        <v>65</v>
      </c>
      <c r="J9" s="354">
        <v>5</v>
      </c>
      <c r="K9" s="355"/>
      <c r="L9" s="355">
        <v>1</v>
      </c>
      <c r="M9" s="355">
        <v>9</v>
      </c>
      <c r="N9" s="355"/>
      <c r="O9" s="357"/>
      <c r="P9" s="358">
        <f t="shared" si="2"/>
        <v>15</v>
      </c>
    </row>
    <row r="10" spans="1:16" s="22" customFormat="1" ht="12.75">
      <c r="A10" s="351"/>
      <c r="B10" s="352" t="s">
        <v>143</v>
      </c>
      <c r="C10" s="353">
        <f t="shared" si="0"/>
        <v>1</v>
      </c>
      <c r="D10" s="359"/>
      <c r="E10" s="360"/>
      <c r="F10" s="360"/>
      <c r="G10" s="360"/>
      <c r="H10" s="361"/>
      <c r="I10" s="362">
        <f t="shared" si="1"/>
        <v>0</v>
      </c>
      <c r="J10" s="359"/>
      <c r="K10" s="360"/>
      <c r="L10" s="360"/>
      <c r="M10" s="360">
        <v>1</v>
      </c>
      <c r="N10" s="360"/>
      <c r="O10" s="363"/>
      <c r="P10" s="358">
        <f t="shared" si="2"/>
        <v>1</v>
      </c>
    </row>
    <row r="11" spans="1:16" s="22" customFormat="1" ht="12.75">
      <c r="A11" s="351"/>
      <c r="B11" s="352" t="s">
        <v>95</v>
      </c>
      <c r="C11" s="353">
        <f t="shared" si="0"/>
        <v>5</v>
      </c>
      <c r="D11" s="354"/>
      <c r="E11" s="355"/>
      <c r="F11" s="355"/>
      <c r="G11" s="355"/>
      <c r="H11" s="356">
        <v>1</v>
      </c>
      <c r="I11" s="353">
        <f t="shared" si="1"/>
        <v>1</v>
      </c>
      <c r="J11" s="354">
        <v>1</v>
      </c>
      <c r="K11" s="355"/>
      <c r="L11" s="355">
        <v>1</v>
      </c>
      <c r="M11" s="355">
        <v>2</v>
      </c>
      <c r="N11" s="355"/>
      <c r="O11" s="357"/>
      <c r="P11" s="358">
        <f t="shared" si="2"/>
        <v>4</v>
      </c>
    </row>
    <row r="12" spans="1:16" s="22" customFormat="1" ht="12.75">
      <c r="A12" s="351"/>
      <c r="B12" s="352" t="s">
        <v>123</v>
      </c>
      <c r="C12" s="353">
        <f t="shared" si="0"/>
        <v>1</v>
      </c>
      <c r="D12" s="359"/>
      <c r="E12" s="360"/>
      <c r="F12" s="360"/>
      <c r="G12" s="360"/>
      <c r="H12" s="361"/>
      <c r="I12" s="362">
        <f t="shared" si="1"/>
        <v>0</v>
      </c>
      <c r="J12" s="359"/>
      <c r="K12" s="360"/>
      <c r="L12" s="360"/>
      <c r="M12" s="360">
        <v>1</v>
      </c>
      <c r="N12" s="360"/>
      <c r="O12" s="363"/>
      <c r="P12" s="358">
        <f t="shared" si="2"/>
        <v>1</v>
      </c>
    </row>
    <row r="13" spans="1:16" s="22" customFormat="1" ht="12.75">
      <c r="A13" s="351"/>
      <c r="B13" s="352" t="s">
        <v>136</v>
      </c>
      <c r="C13" s="353">
        <f t="shared" si="0"/>
        <v>1</v>
      </c>
      <c r="D13" s="354"/>
      <c r="E13" s="355"/>
      <c r="F13" s="355"/>
      <c r="G13" s="355"/>
      <c r="H13" s="356"/>
      <c r="I13" s="353">
        <f t="shared" si="1"/>
        <v>0</v>
      </c>
      <c r="J13" s="354"/>
      <c r="K13" s="355"/>
      <c r="L13" s="355"/>
      <c r="M13" s="355">
        <v>1</v>
      </c>
      <c r="N13" s="355"/>
      <c r="O13" s="357"/>
      <c r="P13" s="358">
        <f t="shared" si="2"/>
        <v>1</v>
      </c>
    </row>
    <row r="14" spans="1:16" s="22" customFormat="1" ht="12.75">
      <c r="A14" s="351"/>
      <c r="B14" s="352" t="s">
        <v>124</v>
      </c>
      <c r="C14" s="353">
        <f t="shared" si="0"/>
        <v>4</v>
      </c>
      <c r="D14" s="359"/>
      <c r="E14" s="360"/>
      <c r="F14" s="360"/>
      <c r="G14" s="360"/>
      <c r="H14" s="361">
        <v>1</v>
      </c>
      <c r="I14" s="362">
        <f t="shared" si="1"/>
        <v>1</v>
      </c>
      <c r="J14" s="359"/>
      <c r="K14" s="360"/>
      <c r="L14" s="360">
        <v>1</v>
      </c>
      <c r="M14" s="360">
        <v>2</v>
      </c>
      <c r="N14" s="360"/>
      <c r="O14" s="363"/>
      <c r="P14" s="358">
        <f t="shared" si="2"/>
        <v>3</v>
      </c>
    </row>
    <row r="15" spans="1:16" s="22" customFormat="1" ht="12.75">
      <c r="A15" s="351"/>
      <c r="B15" s="352" t="s">
        <v>115</v>
      </c>
      <c r="C15" s="353">
        <f t="shared" si="0"/>
        <v>2</v>
      </c>
      <c r="D15" s="359"/>
      <c r="E15" s="360"/>
      <c r="F15" s="360"/>
      <c r="G15" s="360"/>
      <c r="H15" s="361"/>
      <c r="I15" s="362">
        <f t="shared" si="1"/>
        <v>0</v>
      </c>
      <c r="J15" s="359"/>
      <c r="K15" s="360"/>
      <c r="L15" s="360">
        <v>2</v>
      </c>
      <c r="M15" s="360"/>
      <c r="N15" s="360"/>
      <c r="O15" s="363"/>
      <c r="P15" s="358">
        <f t="shared" si="2"/>
        <v>2</v>
      </c>
    </row>
    <row r="16" spans="1:16" s="22" customFormat="1" ht="12.75">
      <c r="A16" s="351"/>
      <c r="B16" s="352" t="s">
        <v>96</v>
      </c>
      <c r="C16" s="353">
        <f t="shared" si="0"/>
        <v>65</v>
      </c>
      <c r="D16" s="354"/>
      <c r="E16" s="355">
        <v>37</v>
      </c>
      <c r="F16" s="355"/>
      <c r="G16" s="355"/>
      <c r="H16" s="356"/>
      <c r="I16" s="353">
        <f t="shared" si="1"/>
        <v>37</v>
      </c>
      <c r="J16" s="354">
        <v>5</v>
      </c>
      <c r="K16" s="355"/>
      <c r="L16" s="355">
        <v>3</v>
      </c>
      <c r="M16" s="355">
        <v>17</v>
      </c>
      <c r="N16" s="355">
        <v>3</v>
      </c>
      <c r="O16" s="357"/>
      <c r="P16" s="358">
        <f t="shared" si="2"/>
        <v>28</v>
      </c>
    </row>
    <row r="17" spans="1:16" s="22" customFormat="1" ht="12.75">
      <c r="A17" s="351"/>
      <c r="B17" s="352" t="s">
        <v>132</v>
      </c>
      <c r="C17" s="353">
        <f t="shared" si="0"/>
        <v>1</v>
      </c>
      <c r="D17" s="359"/>
      <c r="E17" s="360"/>
      <c r="F17" s="360"/>
      <c r="G17" s="360"/>
      <c r="H17" s="361">
        <v>1</v>
      </c>
      <c r="I17" s="362">
        <f t="shared" si="1"/>
        <v>1</v>
      </c>
      <c r="J17" s="359"/>
      <c r="K17" s="360"/>
      <c r="L17" s="360"/>
      <c r="M17" s="360"/>
      <c r="N17" s="360"/>
      <c r="O17" s="363"/>
      <c r="P17" s="358">
        <f t="shared" si="2"/>
        <v>0</v>
      </c>
    </row>
    <row r="18" spans="1:16" s="22" customFormat="1" ht="12.75">
      <c r="A18" s="351"/>
      <c r="B18" s="352" t="s">
        <v>97</v>
      </c>
      <c r="C18" s="353">
        <f t="shared" si="0"/>
        <v>8</v>
      </c>
      <c r="D18" s="354"/>
      <c r="E18" s="355"/>
      <c r="F18" s="355"/>
      <c r="G18" s="355"/>
      <c r="H18" s="356"/>
      <c r="I18" s="353">
        <f t="shared" si="1"/>
        <v>0</v>
      </c>
      <c r="J18" s="354">
        <v>4</v>
      </c>
      <c r="K18" s="355"/>
      <c r="L18" s="355"/>
      <c r="M18" s="355">
        <v>4</v>
      </c>
      <c r="N18" s="355"/>
      <c r="O18" s="357"/>
      <c r="P18" s="358">
        <f t="shared" si="2"/>
        <v>8</v>
      </c>
    </row>
    <row r="19" spans="1:16" s="22" customFormat="1" ht="12.75">
      <c r="A19" s="351"/>
      <c r="B19" s="352" t="s">
        <v>98</v>
      </c>
      <c r="C19" s="353">
        <f t="shared" si="0"/>
        <v>4</v>
      </c>
      <c r="D19" s="359"/>
      <c r="E19" s="360"/>
      <c r="F19" s="360"/>
      <c r="G19" s="360"/>
      <c r="H19" s="361">
        <v>3</v>
      </c>
      <c r="I19" s="362">
        <f t="shared" si="1"/>
        <v>3</v>
      </c>
      <c r="J19" s="359"/>
      <c r="K19" s="360"/>
      <c r="L19" s="360"/>
      <c r="M19" s="360"/>
      <c r="N19" s="360">
        <v>1</v>
      </c>
      <c r="O19" s="363"/>
      <c r="P19" s="358">
        <f t="shared" si="2"/>
        <v>1</v>
      </c>
    </row>
    <row r="20" spans="1:16" s="22" customFormat="1" ht="11.25" customHeight="1">
      <c r="A20" s="351"/>
      <c r="B20" s="352" t="s">
        <v>144</v>
      </c>
      <c r="C20" s="353">
        <f t="shared" si="0"/>
        <v>1</v>
      </c>
      <c r="D20" s="354"/>
      <c r="E20" s="355"/>
      <c r="F20" s="355"/>
      <c r="G20" s="355"/>
      <c r="H20" s="356"/>
      <c r="I20" s="353">
        <f t="shared" si="1"/>
        <v>0</v>
      </c>
      <c r="J20" s="354"/>
      <c r="K20" s="355"/>
      <c r="L20" s="355">
        <v>1</v>
      </c>
      <c r="M20" s="355"/>
      <c r="N20" s="355"/>
      <c r="O20" s="357"/>
      <c r="P20" s="358">
        <f t="shared" si="2"/>
        <v>1</v>
      </c>
    </row>
    <row r="21" spans="1:16" s="22" customFormat="1" ht="12.75">
      <c r="A21" s="351"/>
      <c r="B21" s="352" t="s">
        <v>130</v>
      </c>
      <c r="C21" s="353">
        <f t="shared" si="0"/>
        <v>7</v>
      </c>
      <c r="D21" s="359"/>
      <c r="E21" s="360"/>
      <c r="F21" s="360"/>
      <c r="G21" s="360"/>
      <c r="H21" s="361"/>
      <c r="I21" s="362">
        <f t="shared" si="1"/>
        <v>0</v>
      </c>
      <c r="J21" s="359">
        <v>1</v>
      </c>
      <c r="K21" s="360"/>
      <c r="L21" s="360"/>
      <c r="M21" s="360">
        <v>6</v>
      </c>
      <c r="N21" s="360"/>
      <c r="O21" s="363"/>
      <c r="P21" s="358">
        <f t="shared" si="2"/>
        <v>7</v>
      </c>
    </row>
    <row r="22" spans="1:16" s="22" customFormat="1" ht="12.75">
      <c r="A22" s="351"/>
      <c r="B22" s="352" t="s">
        <v>133</v>
      </c>
      <c r="C22" s="353">
        <f t="shared" si="0"/>
        <v>5</v>
      </c>
      <c r="D22" s="354"/>
      <c r="E22" s="355"/>
      <c r="F22" s="355"/>
      <c r="G22" s="355"/>
      <c r="H22" s="356"/>
      <c r="I22" s="353">
        <f t="shared" si="1"/>
        <v>0</v>
      </c>
      <c r="J22" s="354">
        <v>4</v>
      </c>
      <c r="K22" s="355"/>
      <c r="L22" s="355"/>
      <c r="M22" s="355">
        <v>1</v>
      </c>
      <c r="N22" s="355"/>
      <c r="O22" s="357"/>
      <c r="P22" s="358">
        <f t="shared" si="2"/>
        <v>5</v>
      </c>
    </row>
    <row r="23" spans="1:16" s="22" customFormat="1" ht="12.75">
      <c r="A23" s="351"/>
      <c r="B23" s="352" t="s">
        <v>125</v>
      </c>
      <c r="C23" s="353">
        <f t="shared" si="0"/>
        <v>2</v>
      </c>
      <c r="D23" s="359"/>
      <c r="E23" s="360"/>
      <c r="F23" s="360"/>
      <c r="G23" s="360"/>
      <c r="H23" s="361"/>
      <c r="I23" s="362">
        <f t="shared" si="1"/>
        <v>0</v>
      </c>
      <c r="J23" s="359"/>
      <c r="K23" s="360"/>
      <c r="L23" s="360"/>
      <c r="M23" s="360">
        <v>2</v>
      </c>
      <c r="N23" s="360"/>
      <c r="O23" s="363"/>
      <c r="P23" s="358">
        <f t="shared" si="2"/>
        <v>2</v>
      </c>
    </row>
    <row r="24" spans="1:16" s="22" customFormat="1" ht="12.75">
      <c r="A24" s="351"/>
      <c r="B24" s="352" t="s">
        <v>137</v>
      </c>
      <c r="C24" s="353">
        <f t="shared" si="0"/>
        <v>1</v>
      </c>
      <c r="D24" s="354"/>
      <c r="E24" s="355"/>
      <c r="F24" s="355"/>
      <c r="G24" s="355"/>
      <c r="H24" s="356"/>
      <c r="I24" s="353">
        <f t="shared" si="1"/>
        <v>0</v>
      </c>
      <c r="J24" s="354">
        <v>1</v>
      </c>
      <c r="K24" s="355"/>
      <c r="L24" s="355"/>
      <c r="M24" s="355"/>
      <c r="N24" s="355"/>
      <c r="O24" s="357"/>
      <c r="P24" s="358">
        <f t="shared" si="2"/>
        <v>1</v>
      </c>
    </row>
    <row r="25" spans="1:16" s="22" customFormat="1" ht="12.75">
      <c r="A25" s="351"/>
      <c r="B25" s="352" t="s">
        <v>99</v>
      </c>
      <c r="C25" s="353">
        <f t="shared" si="0"/>
        <v>8</v>
      </c>
      <c r="D25" s="359"/>
      <c r="E25" s="360"/>
      <c r="F25" s="360">
        <v>6</v>
      </c>
      <c r="G25" s="360"/>
      <c r="H25" s="361"/>
      <c r="I25" s="362">
        <f t="shared" si="1"/>
        <v>6</v>
      </c>
      <c r="J25" s="359"/>
      <c r="K25" s="360">
        <v>1</v>
      </c>
      <c r="L25" s="360">
        <v>1</v>
      </c>
      <c r="M25" s="360"/>
      <c r="N25" s="360"/>
      <c r="O25" s="363"/>
      <c r="P25" s="358">
        <f t="shared" si="2"/>
        <v>2</v>
      </c>
    </row>
    <row r="26" spans="1:16" s="22" customFormat="1" ht="12.75">
      <c r="A26" s="351"/>
      <c r="B26" s="352" t="s">
        <v>138</v>
      </c>
      <c r="C26" s="353">
        <f t="shared" si="0"/>
        <v>1</v>
      </c>
      <c r="D26" s="354"/>
      <c r="E26" s="355"/>
      <c r="F26" s="355"/>
      <c r="G26" s="355"/>
      <c r="H26" s="356"/>
      <c r="I26" s="353">
        <f t="shared" si="1"/>
        <v>0</v>
      </c>
      <c r="J26" s="354"/>
      <c r="K26" s="355"/>
      <c r="L26" s="355"/>
      <c r="M26" s="355">
        <v>1</v>
      </c>
      <c r="N26" s="355"/>
      <c r="O26" s="357"/>
      <c r="P26" s="358">
        <f t="shared" si="2"/>
        <v>1</v>
      </c>
    </row>
    <row r="27" spans="1:16" s="22" customFormat="1" ht="12.75">
      <c r="A27" s="351"/>
      <c r="B27" s="352" t="s">
        <v>145</v>
      </c>
      <c r="C27" s="353">
        <f t="shared" si="0"/>
        <v>1</v>
      </c>
      <c r="D27" s="359"/>
      <c r="E27" s="360"/>
      <c r="F27" s="360"/>
      <c r="G27" s="360"/>
      <c r="H27" s="361"/>
      <c r="I27" s="362">
        <f t="shared" si="1"/>
        <v>0</v>
      </c>
      <c r="J27" s="359"/>
      <c r="K27" s="360"/>
      <c r="L27" s="360"/>
      <c r="M27" s="360">
        <v>1</v>
      </c>
      <c r="N27" s="360"/>
      <c r="O27" s="363"/>
      <c r="P27" s="358">
        <f t="shared" si="2"/>
        <v>1</v>
      </c>
    </row>
    <row r="28" spans="1:16" s="22" customFormat="1" ht="12.75">
      <c r="A28" s="351"/>
      <c r="B28" s="352" t="s">
        <v>167</v>
      </c>
      <c r="C28" s="353">
        <f t="shared" si="0"/>
        <v>1</v>
      </c>
      <c r="D28" s="354"/>
      <c r="E28" s="355"/>
      <c r="F28" s="355"/>
      <c r="G28" s="355"/>
      <c r="H28" s="356"/>
      <c r="I28" s="353">
        <f t="shared" si="1"/>
        <v>0</v>
      </c>
      <c r="J28" s="354">
        <v>1</v>
      </c>
      <c r="K28" s="355"/>
      <c r="L28" s="355"/>
      <c r="M28" s="355"/>
      <c r="N28" s="355"/>
      <c r="O28" s="357"/>
      <c r="P28" s="358">
        <f t="shared" si="2"/>
        <v>1</v>
      </c>
    </row>
    <row r="29" spans="1:16" s="22" customFormat="1" ht="12.75">
      <c r="A29" s="351"/>
      <c r="B29" s="176" t="s">
        <v>128</v>
      </c>
      <c r="C29" s="353">
        <f t="shared" si="0"/>
        <v>1</v>
      </c>
      <c r="D29" s="354"/>
      <c r="E29" s="355"/>
      <c r="F29" s="355"/>
      <c r="G29" s="355"/>
      <c r="H29" s="356"/>
      <c r="I29" s="353">
        <f t="shared" si="1"/>
        <v>0</v>
      </c>
      <c r="J29" s="354"/>
      <c r="K29" s="355"/>
      <c r="L29" s="355"/>
      <c r="M29" s="355">
        <v>1</v>
      </c>
      <c r="N29" s="355"/>
      <c r="O29" s="357"/>
      <c r="P29" s="358">
        <f t="shared" si="2"/>
        <v>1</v>
      </c>
    </row>
    <row r="30" spans="1:16" s="22" customFormat="1" ht="12.75">
      <c r="A30" s="351"/>
      <c r="B30" s="352" t="s">
        <v>168</v>
      </c>
      <c r="C30" s="353">
        <f t="shared" si="0"/>
        <v>1</v>
      </c>
      <c r="D30" s="359"/>
      <c r="E30" s="360"/>
      <c r="F30" s="360"/>
      <c r="G30" s="360"/>
      <c r="H30" s="361"/>
      <c r="I30" s="362">
        <f t="shared" si="1"/>
        <v>0</v>
      </c>
      <c r="J30" s="359"/>
      <c r="K30" s="360"/>
      <c r="L30" s="360"/>
      <c r="M30" s="360">
        <v>1</v>
      </c>
      <c r="N30" s="360"/>
      <c r="O30" s="363"/>
      <c r="P30" s="358">
        <f t="shared" si="2"/>
        <v>1</v>
      </c>
    </row>
    <row r="31" spans="1:16" s="22" customFormat="1" ht="12.75">
      <c r="A31" s="351"/>
      <c r="B31" s="352" t="s">
        <v>100</v>
      </c>
      <c r="C31" s="353">
        <f t="shared" si="0"/>
        <v>2</v>
      </c>
      <c r="D31" s="354"/>
      <c r="E31" s="355"/>
      <c r="F31" s="355"/>
      <c r="G31" s="355"/>
      <c r="H31" s="356"/>
      <c r="I31" s="353">
        <f t="shared" si="1"/>
        <v>0</v>
      </c>
      <c r="J31" s="354"/>
      <c r="K31" s="355"/>
      <c r="L31" s="355"/>
      <c r="M31" s="355">
        <v>2</v>
      </c>
      <c r="N31" s="355"/>
      <c r="O31" s="357"/>
      <c r="P31" s="358">
        <f t="shared" si="2"/>
        <v>2</v>
      </c>
    </row>
    <row r="32" spans="1:16" s="22" customFormat="1" ht="12.75">
      <c r="A32" s="351"/>
      <c r="B32" s="352" t="s">
        <v>131</v>
      </c>
      <c r="C32" s="353">
        <f t="shared" si="0"/>
        <v>3</v>
      </c>
      <c r="D32" s="359"/>
      <c r="E32" s="360"/>
      <c r="F32" s="360"/>
      <c r="G32" s="360"/>
      <c r="H32" s="361"/>
      <c r="I32" s="362">
        <f t="shared" si="1"/>
        <v>0</v>
      </c>
      <c r="J32" s="359"/>
      <c r="K32" s="360"/>
      <c r="L32" s="360">
        <v>2</v>
      </c>
      <c r="M32" s="360">
        <v>1</v>
      </c>
      <c r="N32" s="360"/>
      <c r="O32" s="363"/>
      <c r="P32" s="358">
        <f t="shared" si="2"/>
        <v>3</v>
      </c>
    </row>
    <row r="33" spans="2:16" s="22" customFormat="1" ht="12.75">
      <c r="B33" s="352" t="s">
        <v>126</v>
      </c>
      <c r="C33" s="353">
        <f t="shared" si="0"/>
        <v>3</v>
      </c>
      <c r="D33" s="354"/>
      <c r="E33" s="355">
        <v>2</v>
      </c>
      <c r="F33" s="355"/>
      <c r="G33" s="355"/>
      <c r="H33" s="356"/>
      <c r="I33" s="353">
        <f t="shared" si="1"/>
        <v>2</v>
      </c>
      <c r="J33" s="354"/>
      <c r="K33" s="355"/>
      <c r="L33" s="355"/>
      <c r="M33" s="355">
        <v>1</v>
      </c>
      <c r="N33" s="355"/>
      <c r="O33" s="357"/>
      <c r="P33" s="358">
        <f t="shared" si="2"/>
        <v>1</v>
      </c>
    </row>
    <row r="34" spans="1:16" s="22" customFormat="1" ht="12.75">
      <c r="A34" s="351"/>
      <c r="B34" s="352" t="s">
        <v>101</v>
      </c>
      <c r="C34" s="353">
        <f t="shared" si="0"/>
        <v>133</v>
      </c>
      <c r="D34" s="354">
        <v>2</v>
      </c>
      <c r="E34" s="355">
        <v>30</v>
      </c>
      <c r="F34" s="355">
        <v>2</v>
      </c>
      <c r="G34" s="355"/>
      <c r="H34" s="356"/>
      <c r="I34" s="353">
        <f t="shared" si="1"/>
        <v>34</v>
      </c>
      <c r="J34" s="354">
        <v>2</v>
      </c>
      <c r="K34" s="355">
        <v>4</v>
      </c>
      <c r="L34" s="355">
        <v>5</v>
      </c>
      <c r="M34" s="355">
        <v>87</v>
      </c>
      <c r="N34" s="355">
        <v>1</v>
      </c>
      <c r="O34" s="357"/>
      <c r="P34" s="358">
        <f t="shared" si="2"/>
        <v>99</v>
      </c>
    </row>
    <row r="35" spans="1:16" s="22" customFormat="1" ht="12.75">
      <c r="A35" s="351"/>
      <c r="B35" s="352" t="s">
        <v>146</v>
      </c>
      <c r="C35" s="353">
        <f t="shared" si="0"/>
        <v>1</v>
      </c>
      <c r="D35" s="354"/>
      <c r="E35" s="355"/>
      <c r="F35" s="355"/>
      <c r="G35" s="355"/>
      <c r="H35" s="356">
        <v>1</v>
      </c>
      <c r="I35" s="353">
        <f t="shared" si="1"/>
        <v>1</v>
      </c>
      <c r="J35" s="354"/>
      <c r="K35" s="355"/>
      <c r="L35" s="355"/>
      <c r="M35" s="355"/>
      <c r="N35" s="355"/>
      <c r="O35" s="357"/>
      <c r="P35" s="358">
        <f t="shared" si="2"/>
        <v>0</v>
      </c>
    </row>
    <row r="36" spans="1:19" s="22" customFormat="1" ht="12.75">
      <c r="A36" s="351"/>
      <c r="B36" s="352" t="s">
        <v>117</v>
      </c>
      <c r="C36" s="353">
        <f t="shared" si="0"/>
        <v>6</v>
      </c>
      <c r="D36" s="359"/>
      <c r="E36" s="360"/>
      <c r="F36" s="360"/>
      <c r="G36" s="360"/>
      <c r="H36" s="361"/>
      <c r="I36" s="362">
        <f t="shared" si="1"/>
        <v>0</v>
      </c>
      <c r="J36" s="359"/>
      <c r="K36" s="360"/>
      <c r="L36" s="360"/>
      <c r="M36" s="360">
        <v>6</v>
      </c>
      <c r="N36" s="360"/>
      <c r="O36" s="363"/>
      <c r="P36" s="364">
        <f t="shared" si="2"/>
        <v>6</v>
      </c>
      <c r="R36"/>
      <c r="S36"/>
    </row>
    <row r="37" spans="1:19" s="22" customFormat="1" ht="12.75">
      <c r="A37" s="351"/>
      <c r="B37" s="352" t="s">
        <v>102</v>
      </c>
      <c r="C37" s="353">
        <f t="shared" si="0"/>
        <v>33</v>
      </c>
      <c r="D37" s="359"/>
      <c r="E37" s="360"/>
      <c r="F37" s="360"/>
      <c r="G37" s="360"/>
      <c r="H37" s="361">
        <v>27</v>
      </c>
      <c r="I37" s="362">
        <f t="shared" si="1"/>
        <v>27</v>
      </c>
      <c r="J37" s="359"/>
      <c r="K37" s="360"/>
      <c r="L37" s="360"/>
      <c r="M37" s="360">
        <v>5</v>
      </c>
      <c r="N37" s="360">
        <v>1</v>
      </c>
      <c r="O37" s="363"/>
      <c r="P37" s="364">
        <f t="shared" si="2"/>
        <v>6</v>
      </c>
      <c r="R37"/>
      <c r="S37"/>
    </row>
    <row r="38" spans="1:19" s="22" customFormat="1" ht="12.75">
      <c r="A38" s="351"/>
      <c r="B38" s="352" t="s">
        <v>103</v>
      </c>
      <c r="C38" s="353">
        <f t="shared" si="0"/>
        <v>24</v>
      </c>
      <c r="D38" s="354"/>
      <c r="E38" s="355"/>
      <c r="F38" s="355">
        <v>4</v>
      </c>
      <c r="G38" s="355"/>
      <c r="H38" s="356"/>
      <c r="I38" s="353">
        <f t="shared" si="1"/>
        <v>4</v>
      </c>
      <c r="J38" s="354"/>
      <c r="K38" s="355"/>
      <c r="L38" s="355"/>
      <c r="M38" s="355">
        <v>19</v>
      </c>
      <c r="N38" s="355">
        <v>1</v>
      </c>
      <c r="O38" s="357"/>
      <c r="P38" s="358">
        <f t="shared" si="2"/>
        <v>20</v>
      </c>
      <c r="R38"/>
      <c r="S38"/>
    </row>
    <row r="39" spans="1:19" s="22" customFormat="1" ht="12.75">
      <c r="A39" s="351"/>
      <c r="B39" s="352" t="s">
        <v>104</v>
      </c>
      <c r="C39" s="353">
        <f t="shared" si="0"/>
        <v>315</v>
      </c>
      <c r="D39" s="359"/>
      <c r="E39" s="360"/>
      <c r="F39" s="360">
        <v>133</v>
      </c>
      <c r="G39" s="360"/>
      <c r="H39" s="361">
        <v>13</v>
      </c>
      <c r="I39" s="362">
        <f t="shared" si="1"/>
        <v>146</v>
      </c>
      <c r="J39" s="359">
        <v>1</v>
      </c>
      <c r="K39" s="360">
        <v>2</v>
      </c>
      <c r="L39" s="360">
        <v>61</v>
      </c>
      <c r="M39" s="360">
        <v>102</v>
      </c>
      <c r="N39" s="360"/>
      <c r="O39" s="363">
        <v>3</v>
      </c>
      <c r="P39" s="364">
        <f t="shared" si="2"/>
        <v>169</v>
      </c>
      <c r="R39"/>
      <c r="S39"/>
    </row>
    <row r="40" spans="1:19" s="22" customFormat="1" ht="12.75">
      <c r="A40" s="351"/>
      <c r="B40" s="352" t="s">
        <v>139</v>
      </c>
      <c r="C40" s="353">
        <f t="shared" si="0"/>
        <v>2</v>
      </c>
      <c r="D40" s="354"/>
      <c r="E40" s="355"/>
      <c r="F40" s="355"/>
      <c r="G40" s="355"/>
      <c r="H40" s="356"/>
      <c r="I40" s="353">
        <f t="shared" si="1"/>
        <v>0</v>
      </c>
      <c r="J40" s="354"/>
      <c r="K40" s="355"/>
      <c r="L40" s="355"/>
      <c r="M40" s="355">
        <v>1</v>
      </c>
      <c r="N40" s="355"/>
      <c r="O40" s="357">
        <v>1</v>
      </c>
      <c r="P40" s="358">
        <f t="shared" si="2"/>
        <v>2</v>
      </c>
      <c r="R40"/>
      <c r="S40" s="381"/>
    </row>
    <row r="41" spans="1:19" s="22" customFormat="1" ht="12.75">
      <c r="A41" s="351"/>
      <c r="B41" s="352" t="s">
        <v>120</v>
      </c>
      <c r="C41" s="353">
        <f t="shared" si="0"/>
        <v>5</v>
      </c>
      <c r="D41" s="359"/>
      <c r="E41" s="360"/>
      <c r="F41" s="360"/>
      <c r="G41" s="360"/>
      <c r="H41" s="361"/>
      <c r="I41" s="362">
        <f t="shared" si="1"/>
        <v>0</v>
      </c>
      <c r="J41" s="359">
        <v>2</v>
      </c>
      <c r="K41" s="360"/>
      <c r="L41" s="360"/>
      <c r="M41" s="360"/>
      <c r="N41" s="360">
        <v>3</v>
      </c>
      <c r="O41" s="363"/>
      <c r="P41" s="364">
        <f t="shared" si="2"/>
        <v>5</v>
      </c>
      <c r="R41"/>
      <c r="S41" s="381"/>
    </row>
    <row r="42" spans="1:19" s="22" customFormat="1" ht="12.75">
      <c r="A42" s="351"/>
      <c r="B42" s="352" t="s">
        <v>105</v>
      </c>
      <c r="C42" s="353">
        <f t="shared" si="0"/>
        <v>15</v>
      </c>
      <c r="D42" s="359"/>
      <c r="E42" s="360"/>
      <c r="F42" s="360"/>
      <c r="G42" s="360"/>
      <c r="H42" s="361"/>
      <c r="I42" s="362">
        <f t="shared" si="1"/>
        <v>0</v>
      </c>
      <c r="J42" s="359">
        <v>4</v>
      </c>
      <c r="K42" s="360"/>
      <c r="L42" s="360">
        <v>6</v>
      </c>
      <c r="M42" s="360">
        <v>5</v>
      </c>
      <c r="N42" s="360"/>
      <c r="O42" s="363"/>
      <c r="P42" s="364">
        <f t="shared" si="2"/>
        <v>15</v>
      </c>
      <c r="R42"/>
      <c r="S42" s="381"/>
    </row>
    <row r="43" spans="1:19" s="22" customFormat="1" ht="12.75">
      <c r="A43" s="351"/>
      <c r="B43" s="352" t="s">
        <v>106</v>
      </c>
      <c r="C43" s="353">
        <f t="shared" si="0"/>
        <v>3</v>
      </c>
      <c r="D43" s="354"/>
      <c r="E43" s="355"/>
      <c r="F43" s="355"/>
      <c r="G43" s="355"/>
      <c r="H43" s="356">
        <v>1</v>
      </c>
      <c r="I43" s="353">
        <f t="shared" si="1"/>
        <v>1</v>
      </c>
      <c r="J43" s="354">
        <v>2</v>
      </c>
      <c r="K43" s="355"/>
      <c r="L43" s="355"/>
      <c r="M43" s="355"/>
      <c r="N43" s="355"/>
      <c r="O43" s="357"/>
      <c r="P43" s="358">
        <f t="shared" si="2"/>
        <v>2</v>
      </c>
      <c r="R43"/>
      <c r="S43" s="381"/>
    </row>
    <row r="44" spans="1:19" s="22" customFormat="1" ht="12.75" hidden="1">
      <c r="A44" s="351"/>
      <c r="B44" s="352"/>
      <c r="C44" s="353">
        <f t="shared" si="0"/>
        <v>0</v>
      </c>
      <c r="D44" s="359"/>
      <c r="E44" s="360"/>
      <c r="F44" s="360"/>
      <c r="G44" s="360"/>
      <c r="H44" s="361"/>
      <c r="I44" s="362">
        <f t="shared" si="1"/>
        <v>0</v>
      </c>
      <c r="J44" s="359"/>
      <c r="K44" s="360"/>
      <c r="L44" s="360"/>
      <c r="M44" s="360"/>
      <c r="N44" s="360"/>
      <c r="O44" s="363"/>
      <c r="P44" s="358">
        <f t="shared" si="2"/>
        <v>0</v>
      </c>
      <c r="R44"/>
      <c r="S44" s="381"/>
    </row>
    <row r="45" spans="1:19" s="22" customFormat="1" ht="12" customHeight="1" hidden="1">
      <c r="A45" s="351"/>
      <c r="B45" s="379"/>
      <c r="C45" s="353">
        <f t="shared" si="0"/>
        <v>0</v>
      </c>
      <c r="D45" s="359"/>
      <c r="E45" s="360"/>
      <c r="F45" s="360"/>
      <c r="G45" s="360"/>
      <c r="H45" s="361"/>
      <c r="I45" s="362">
        <f t="shared" si="1"/>
        <v>0</v>
      </c>
      <c r="J45" s="359"/>
      <c r="K45" s="360"/>
      <c r="L45" s="360"/>
      <c r="M45" s="360"/>
      <c r="N45" s="360"/>
      <c r="O45" s="363"/>
      <c r="P45" s="358">
        <f t="shared" si="2"/>
        <v>0</v>
      </c>
      <c r="R45"/>
      <c r="S45" s="381"/>
    </row>
    <row r="46" spans="2:19" s="22" customFormat="1" ht="12.75" hidden="1">
      <c r="B46" s="379"/>
      <c r="C46" s="353">
        <f t="shared" si="0"/>
        <v>0</v>
      </c>
      <c r="D46" s="354"/>
      <c r="E46" s="355"/>
      <c r="F46" s="355"/>
      <c r="G46" s="355"/>
      <c r="H46" s="356"/>
      <c r="I46" s="353">
        <f t="shared" si="1"/>
        <v>0</v>
      </c>
      <c r="J46" s="354"/>
      <c r="K46" s="355"/>
      <c r="L46" s="355"/>
      <c r="M46" s="355"/>
      <c r="N46" s="355"/>
      <c r="O46" s="357"/>
      <c r="P46" s="358">
        <f t="shared" si="2"/>
        <v>0</v>
      </c>
      <c r="R46"/>
      <c r="S46" s="381"/>
    </row>
    <row r="47" spans="1:19" s="22" customFormat="1" ht="12.75" hidden="1">
      <c r="A47" s="351"/>
      <c r="B47" s="352"/>
      <c r="C47" s="353">
        <f t="shared" si="0"/>
        <v>0</v>
      </c>
      <c r="D47" s="359"/>
      <c r="E47" s="360"/>
      <c r="F47" s="360"/>
      <c r="G47" s="360"/>
      <c r="H47" s="361"/>
      <c r="I47" s="362">
        <f t="shared" si="1"/>
        <v>0</v>
      </c>
      <c r="J47" s="359"/>
      <c r="K47" s="360"/>
      <c r="L47" s="360"/>
      <c r="M47" s="360"/>
      <c r="N47" s="360"/>
      <c r="O47" s="363"/>
      <c r="P47" s="358">
        <f t="shared" si="2"/>
        <v>0</v>
      </c>
      <c r="R47"/>
      <c r="S47" s="381"/>
    </row>
    <row r="48" spans="1:19" s="22" customFormat="1" ht="12.75" hidden="1">
      <c r="A48" s="351"/>
      <c r="B48" s="352"/>
      <c r="C48" s="353">
        <f t="shared" si="0"/>
        <v>0</v>
      </c>
      <c r="D48" s="354"/>
      <c r="E48" s="355"/>
      <c r="F48" s="355"/>
      <c r="G48" s="355"/>
      <c r="H48" s="356"/>
      <c r="I48" s="353">
        <f t="shared" si="1"/>
        <v>0</v>
      </c>
      <c r="J48" s="354"/>
      <c r="K48" s="355"/>
      <c r="L48" s="355"/>
      <c r="M48" s="355"/>
      <c r="N48" s="355"/>
      <c r="O48" s="357"/>
      <c r="P48" s="358">
        <f t="shared" si="2"/>
        <v>0</v>
      </c>
      <c r="R48"/>
      <c r="S48" s="381"/>
    </row>
    <row r="49" spans="1:19" s="22" customFormat="1" ht="12.75" hidden="1">
      <c r="A49" s="351"/>
      <c r="B49" s="352"/>
      <c r="C49" s="353">
        <f t="shared" si="0"/>
        <v>0</v>
      </c>
      <c r="D49" s="359"/>
      <c r="E49" s="360"/>
      <c r="F49" s="360"/>
      <c r="G49" s="360"/>
      <c r="H49" s="361"/>
      <c r="I49" s="362">
        <f t="shared" si="1"/>
        <v>0</v>
      </c>
      <c r="J49" s="359"/>
      <c r="K49" s="360"/>
      <c r="L49" s="360"/>
      <c r="M49" s="360"/>
      <c r="N49" s="360"/>
      <c r="O49" s="363"/>
      <c r="P49" s="358">
        <f t="shared" si="2"/>
        <v>0</v>
      </c>
      <c r="R49"/>
      <c r="S49" s="381"/>
    </row>
    <row r="50" spans="1:19" s="22" customFormat="1" ht="12.75" hidden="1">
      <c r="A50" s="351"/>
      <c r="B50" s="352"/>
      <c r="C50" s="353">
        <f t="shared" si="0"/>
        <v>0</v>
      </c>
      <c r="D50" s="354"/>
      <c r="E50" s="355"/>
      <c r="F50" s="355"/>
      <c r="G50" s="355"/>
      <c r="H50" s="356"/>
      <c r="I50" s="353">
        <f t="shared" si="1"/>
        <v>0</v>
      </c>
      <c r="J50" s="354"/>
      <c r="K50" s="355"/>
      <c r="L50" s="355"/>
      <c r="M50" s="355"/>
      <c r="N50" s="355"/>
      <c r="O50" s="357"/>
      <c r="P50" s="358">
        <f t="shared" si="2"/>
        <v>0</v>
      </c>
      <c r="R50"/>
      <c r="S50" s="381"/>
    </row>
    <row r="51" spans="1:19" s="22" customFormat="1" ht="12.75" hidden="1">
      <c r="A51" s="351"/>
      <c r="B51" s="352"/>
      <c r="C51" s="353">
        <f t="shared" si="0"/>
        <v>0</v>
      </c>
      <c r="D51" s="359"/>
      <c r="E51" s="360"/>
      <c r="F51" s="360"/>
      <c r="G51" s="360"/>
      <c r="H51" s="361"/>
      <c r="I51" s="362">
        <f t="shared" si="1"/>
        <v>0</v>
      </c>
      <c r="J51" s="359"/>
      <c r="K51" s="360"/>
      <c r="L51" s="360"/>
      <c r="M51" s="360"/>
      <c r="N51" s="360"/>
      <c r="O51" s="363"/>
      <c r="P51" s="358">
        <f t="shared" si="2"/>
        <v>0</v>
      </c>
      <c r="R51"/>
      <c r="S51" s="381"/>
    </row>
    <row r="52" spans="1:19" s="22" customFormat="1" ht="12.75" hidden="1">
      <c r="A52" s="351"/>
      <c r="B52" s="352"/>
      <c r="C52" s="353">
        <f t="shared" si="0"/>
        <v>0</v>
      </c>
      <c r="D52" s="354"/>
      <c r="E52" s="355"/>
      <c r="F52" s="355"/>
      <c r="G52" s="355"/>
      <c r="H52" s="356"/>
      <c r="I52" s="353">
        <f t="shared" si="1"/>
        <v>0</v>
      </c>
      <c r="J52" s="354"/>
      <c r="K52" s="355"/>
      <c r="L52" s="355"/>
      <c r="M52" s="355"/>
      <c r="N52" s="355"/>
      <c r="O52" s="357"/>
      <c r="P52" s="358">
        <f t="shared" si="2"/>
        <v>0</v>
      </c>
      <c r="R52"/>
      <c r="S52"/>
    </row>
    <row r="53" spans="1:19" s="22" customFormat="1" ht="12.75" hidden="1">
      <c r="A53" s="351"/>
      <c r="B53" s="352"/>
      <c r="C53" s="353">
        <f t="shared" si="0"/>
        <v>0</v>
      </c>
      <c r="D53" s="359"/>
      <c r="E53" s="360"/>
      <c r="F53" s="360"/>
      <c r="G53" s="360"/>
      <c r="H53" s="361"/>
      <c r="I53" s="362">
        <f t="shared" si="1"/>
        <v>0</v>
      </c>
      <c r="J53" s="359"/>
      <c r="K53" s="360"/>
      <c r="L53" s="360"/>
      <c r="M53" s="360"/>
      <c r="N53" s="360"/>
      <c r="O53" s="363"/>
      <c r="P53" s="358">
        <f t="shared" si="2"/>
        <v>0</v>
      </c>
      <c r="R53"/>
      <c r="S53" s="381"/>
    </row>
    <row r="54" spans="1:19" s="22" customFormat="1" ht="12.75" hidden="1">
      <c r="A54" s="351"/>
      <c r="B54" s="352"/>
      <c r="C54" s="353">
        <f t="shared" si="0"/>
        <v>0</v>
      </c>
      <c r="D54" s="354"/>
      <c r="E54" s="355"/>
      <c r="F54" s="355"/>
      <c r="G54" s="355"/>
      <c r="H54" s="356"/>
      <c r="I54" s="353">
        <f t="shared" si="1"/>
        <v>0</v>
      </c>
      <c r="J54" s="354"/>
      <c r="K54" s="355"/>
      <c r="L54" s="355"/>
      <c r="M54" s="355"/>
      <c r="N54" s="355"/>
      <c r="O54" s="357"/>
      <c r="P54" s="358">
        <f t="shared" si="2"/>
        <v>0</v>
      </c>
      <c r="R54"/>
      <c r="S54" s="381"/>
    </row>
    <row r="55" spans="1:19" s="22" customFormat="1" ht="12.75" hidden="1">
      <c r="A55" s="351"/>
      <c r="B55" s="352"/>
      <c r="C55" s="353">
        <f t="shared" si="0"/>
        <v>0</v>
      </c>
      <c r="D55" s="359"/>
      <c r="E55" s="360"/>
      <c r="F55" s="360"/>
      <c r="G55" s="360"/>
      <c r="H55" s="361"/>
      <c r="I55" s="362">
        <f t="shared" si="1"/>
        <v>0</v>
      </c>
      <c r="J55" s="359"/>
      <c r="K55" s="360"/>
      <c r="L55" s="360"/>
      <c r="M55" s="360"/>
      <c r="N55" s="360"/>
      <c r="O55" s="363"/>
      <c r="P55" s="358">
        <f t="shared" si="2"/>
        <v>0</v>
      </c>
      <c r="R55"/>
      <c r="S55" s="381"/>
    </row>
    <row r="56" spans="1:19" s="22" customFormat="1" ht="12.75" hidden="1">
      <c r="A56" s="351"/>
      <c r="B56" s="352"/>
      <c r="C56" s="353">
        <f t="shared" si="0"/>
        <v>0</v>
      </c>
      <c r="D56" s="354"/>
      <c r="E56" s="355"/>
      <c r="F56" s="355"/>
      <c r="G56" s="355"/>
      <c r="H56" s="356"/>
      <c r="I56" s="353">
        <f t="shared" si="1"/>
        <v>0</v>
      </c>
      <c r="J56" s="354"/>
      <c r="K56" s="355"/>
      <c r="L56" s="355"/>
      <c r="M56" s="355"/>
      <c r="N56" s="355"/>
      <c r="O56" s="357"/>
      <c r="P56" s="358">
        <f t="shared" si="2"/>
        <v>0</v>
      </c>
      <c r="R56"/>
      <c r="S56" s="381"/>
    </row>
    <row r="57" spans="1:19" s="22" customFormat="1" ht="12.75" customHeight="1" hidden="1">
      <c r="A57" s="351"/>
      <c r="B57" s="352"/>
      <c r="C57" s="353">
        <f t="shared" si="0"/>
        <v>0</v>
      </c>
      <c r="D57" s="359"/>
      <c r="E57" s="360"/>
      <c r="F57" s="360"/>
      <c r="G57" s="360"/>
      <c r="H57" s="361"/>
      <c r="I57" s="362">
        <f t="shared" si="1"/>
        <v>0</v>
      </c>
      <c r="J57" s="359"/>
      <c r="K57" s="360"/>
      <c r="L57" s="360"/>
      <c r="M57" s="360"/>
      <c r="N57" s="360"/>
      <c r="O57" s="363"/>
      <c r="P57" s="364">
        <f t="shared" si="2"/>
        <v>0</v>
      </c>
      <c r="R57"/>
      <c r="S57" s="381"/>
    </row>
    <row r="58" spans="1:19" s="22" customFormat="1" ht="12.75" customHeight="1" hidden="1">
      <c r="A58" s="351"/>
      <c r="B58" s="352"/>
      <c r="C58" s="353">
        <f t="shared" si="0"/>
        <v>0</v>
      </c>
      <c r="D58" s="354"/>
      <c r="E58" s="355"/>
      <c r="F58" s="355"/>
      <c r="G58" s="355"/>
      <c r="H58" s="356"/>
      <c r="I58" s="353">
        <f t="shared" si="1"/>
        <v>0</v>
      </c>
      <c r="J58" s="354"/>
      <c r="K58" s="355"/>
      <c r="L58" s="355"/>
      <c r="M58" s="355"/>
      <c r="N58" s="355"/>
      <c r="O58" s="357"/>
      <c r="P58" s="358">
        <f t="shared" si="2"/>
        <v>0</v>
      </c>
      <c r="R58"/>
      <c r="S58" s="381"/>
    </row>
    <row r="59" spans="1:19" s="22" customFormat="1" ht="12.75" customHeight="1" hidden="1">
      <c r="A59" s="351"/>
      <c r="B59" s="352"/>
      <c r="C59" s="353">
        <f t="shared" si="0"/>
        <v>0</v>
      </c>
      <c r="D59" s="359"/>
      <c r="E59" s="360"/>
      <c r="F59" s="360"/>
      <c r="G59" s="360"/>
      <c r="H59" s="361"/>
      <c r="I59" s="362">
        <f t="shared" si="1"/>
        <v>0</v>
      </c>
      <c r="J59" s="359"/>
      <c r="K59" s="360"/>
      <c r="L59" s="360"/>
      <c r="M59" s="360"/>
      <c r="N59" s="360"/>
      <c r="O59" s="363"/>
      <c r="P59" s="364">
        <f t="shared" si="2"/>
        <v>0</v>
      </c>
      <c r="R59"/>
      <c r="S59" s="381"/>
    </row>
    <row r="60" spans="1:19" s="22" customFormat="1" ht="12.75" customHeight="1" hidden="1">
      <c r="A60" s="351"/>
      <c r="B60" s="352"/>
      <c r="C60" s="353">
        <f t="shared" si="0"/>
        <v>0</v>
      </c>
      <c r="D60" s="354"/>
      <c r="E60" s="355"/>
      <c r="F60" s="355"/>
      <c r="G60" s="355"/>
      <c r="H60" s="356"/>
      <c r="I60" s="353">
        <f t="shared" si="1"/>
        <v>0</v>
      </c>
      <c r="J60" s="354"/>
      <c r="K60" s="355"/>
      <c r="L60" s="355"/>
      <c r="M60" s="355"/>
      <c r="N60" s="355"/>
      <c r="O60" s="357"/>
      <c r="P60" s="358">
        <f t="shared" si="2"/>
        <v>0</v>
      </c>
      <c r="R60"/>
      <c r="S60"/>
    </row>
    <row r="61" spans="1:19" s="22" customFormat="1" ht="12.75" customHeight="1" hidden="1">
      <c r="A61" s="351"/>
      <c r="B61" s="352"/>
      <c r="C61" s="353">
        <f t="shared" si="0"/>
        <v>0</v>
      </c>
      <c r="D61" s="359"/>
      <c r="E61" s="360"/>
      <c r="F61" s="360"/>
      <c r="G61" s="360"/>
      <c r="H61" s="361"/>
      <c r="I61" s="362">
        <f t="shared" si="1"/>
        <v>0</v>
      </c>
      <c r="J61" s="359"/>
      <c r="K61" s="360"/>
      <c r="L61" s="360"/>
      <c r="M61" s="360"/>
      <c r="N61" s="360"/>
      <c r="O61" s="363"/>
      <c r="P61" s="364">
        <f t="shared" si="2"/>
        <v>0</v>
      </c>
      <c r="R61"/>
      <c r="S61"/>
    </row>
    <row r="62" spans="1:16" s="22" customFormat="1" ht="12.75" customHeight="1" hidden="1">
      <c r="A62" s="351"/>
      <c r="B62" s="352"/>
      <c r="C62" s="353">
        <f t="shared" si="0"/>
        <v>0</v>
      </c>
      <c r="D62" s="354"/>
      <c r="E62" s="355"/>
      <c r="F62" s="355"/>
      <c r="G62" s="355"/>
      <c r="H62" s="356"/>
      <c r="I62" s="353">
        <f t="shared" si="1"/>
        <v>0</v>
      </c>
      <c r="J62" s="354"/>
      <c r="K62" s="355"/>
      <c r="L62" s="355"/>
      <c r="M62" s="355"/>
      <c r="N62" s="355"/>
      <c r="O62" s="357"/>
      <c r="P62" s="358">
        <f t="shared" si="2"/>
        <v>0</v>
      </c>
    </row>
    <row r="63" spans="1:16" s="22" customFormat="1" ht="12.75" customHeight="1" hidden="1">
      <c r="A63" s="351"/>
      <c r="B63" s="352"/>
      <c r="C63" s="353">
        <f t="shared" si="0"/>
        <v>0</v>
      </c>
      <c r="D63" s="359"/>
      <c r="E63" s="360"/>
      <c r="F63" s="360"/>
      <c r="G63" s="360"/>
      <c r="H63" s="361"/>
      <c r="I63" s="362">
        <f t="shared" si="1"/>
        <v>0</v>
      </c>
      <c r="J63" s="359"/>
      <c r="K63" s="360"/>
      <c r="L63" s="360"/>
      <c r="M63" s="360"/>
      <c r="N63" s="360"/>
      <c r="O63" s="363"/>
      <c r="P63" s="364">
        <f t="shared" si="2"/>
        <v>0</v>
      </c>
    </row>
    <row r="64" spans="1:16" s="22" customFormat="1" ht="12.75" customHeight="1" hidden="1">
      <c r="A64" s="351"/>
      <c r="B64" s="352"/>
      <c r="C64" s="353">
        <f t="shared" si="0"/>
        <v>0</v>
      </c>
      <c r="D64" s="354"/>
      <c r="E64" s="355"/>
      <c r="F64" s="355"/>
      <c r="G64" s="355"/>
      <c r="H64" s="356"/>
      <c r="I64" s="353">
        <f t="shared" si="1"/>
        <v>0</v>
      </c>
      <c r="J64" s="354"/>
      <c r="K64" s="355"/>
      <c r="L64" s="355"/>
      <c r="M64" s="355"/>
      <c r="N64" s="355"/>
      <c r="O64" s="357"/>
      <c r="P64" s="358">
        <f t="shared" si="2"/>
        <v>0</v>
      </c>
    </row>
    <row r="65" spans="1:16" s="22" customFormat="1" ht="12.75" customHeight="1" hidden="1">
      <c r="A65" s="351"/>
      <c r="B65" s="352"/>
      <c r="C65" s="353">
        <f t="shared" si="0"/>
        <v>0</v>
      </c>
      <c r="D65" s="359"/>
      <c r="E65" s="360"/>
      <c r="F65" s="360"/>
      <c r="G65" s="360"/>
      <c r="H65" s="361"/>
      <c r="I65" s="362">
        <f t="shared" si="1"/>
        <v>0</v>
      </c>
      <c r="J65" s="359"/>
      <c r="K65" s="360"/>
      <c r="L65" s="360"/>
      <c r="M65" s="360"/>
      <c r="N65" s="360"/>
      <c r="O65" s="363"/>
      <c r="P65" s="364">
        <f t="shared" si="2"/>
        <v>0</v>
      </c>
    </row>
    <row r="66" spans="1:16" s="22" customFormat="1" ht="12.75" customHeight="1" hidden="1">
      <c r="A66" s="351"/>
      <c r="B66" s="352"/>
      <c r="C66" s="353">
        <f t="shared" si="0"/>
        <v>0</v>
      </c>
      <c r="D66" s="354"/>
      <c r="E66" s="355"/>
      <c r="F66" s="355"/>
      <c r="G66" s="355"/>
      <c r="H66" s="356"/>
      <c r="I66" s="353">
        <f t="shared" si="1"/>
        <v>0</v>
      </c>
      <c r="J66" s="354"/>
      <c r="K66" s="355"/>
      <c r="L66" s="355"/>
      <c r="M66" s="355"/>
      <c r="N66" s="355"/>
      <c r="O66" s="357"/>
      <c r="P66" s="358">
        <f t="shared" si="2"/>
        <v>0</v>
      </c>
    </row>
    <row r="67" spans="1:16" s="22" customFormat="1" ht="12.75" customHeight="1" hidden="1">
      <c r="A67" s="351"/>
      <c r="B67" s="352"/>
      <c r="C67" s="353">
        <f t="shared" si="0"/>
        <v>0</v>
      </c>
      <c r="D67" s="359"/>
      <c r="E67" s="360"/>
      <c r="F67" s="360"/>
      <c r="G67" s="360"/>
      <c r="H67" s="361"/>
      <c r="I67" s="362">
        <f t="shared" si="1"/>
        <v>0</v>
      </c>
      <c r="J67" s="359"/>
      <c r="K67" s="360"/>
      <c r="L67" s="360"/>
      <c r="M67" s="360"/>
      <c r="N67" s="360"/>
      <c r="O67" s="363"/>
      <c r="P67" s="364">
        <f t="shared" si="2"/>
        <v>0</v>
      </c>
    </row>
    <row r="68" spans="1:16" s="22" customFormat="1" ht="12.75" customHeight="1" hidden="1">
      <c r="A68" s="351"/>
      <c r="B68" s="352"/>
      <c r="C68" s="353">
        <f aca="true" t="shared" si="3" ref="C68:C104">I68+P68</f>
        <v>0</v>
      </c>
      <c r="D68" s="354"/>
      <c r="E68" s="355"/>
      <c r="F68" s="355"/>
      <c r="G68" s="355"/>
      <c r="H68" s="356"/>
      <c r="I68" s="353">
        <f aca="true" t="shared" si="4" ref="I68:I75">SUM(D68:H68)</f>
        <v>0</v>
      </c>
      <c r="J68" s="354"/>
      <c r="K68" s="355"/>
      <c r="L68" s="355"/>
      <c r="M68" s="355"/>
      <c r="N68" s="355"/>
      <c r="O68" s="357"/>
      <c r="P68" s="358">
        <f aca="true" t="shared" si="5" ref="P68:P75">SUM(J68:O68)</f>
        <v>0</v>
      </c>
    </row>
    <row r="69" spans="1:16" s="22" customFormat="1" ht="12.75" customHeight="1" hidden="1">
      <c r="A69" s="351"/>
      <c r="B69" s="352"/>
      <c r="C69" s="353">
        <f t="shared" si="3"/>
        <v>0</v>
      </c>
      <c r="D69" s="359"/>
      <c r="E69" s="360"/>
      <c r="F69" s="360"/>
      <c r="G69" s="360"/>
      <c r="H69" s="361"/>
      <c r="I69" s="362">
        <f t="shared" si="4"/>
        <v>0</v>
      </c>
      <c r="J69" s="359"/>
      <c r="K69" s="360"/>
      <c r="L69" s="360"/>
      <c r="M69" s="360"/>
      <c r="N69" s="360"/>
      <c r="O69" s="363"/>
      <c r="P69" s="364">
        <f t="shared" si="5"/>
        <v>0</v>
      </c>
    </row>
    <row r="70" spans="1:16" s="22" customFormat="1" ht="12.75" customHeight="1" hidden="1">
      <c r="A70" s="351"/>
      <c r="B70" s="352"/>
      <c r="C70" s="353">
        <f t="shared" si="3"/>
        <v>0</v>
      </c>
      <c r="D70" s="354"/>
      <c r="E70" s="355"/>
      <c r="F70" s="355"/>
      <c r="G70" s="355"/>
      <c r="H70" s="356"/>
      <c r="I70" s="353">
        <f t="shared" si="4"/>
        <v>0</v>
      </c>
      <c r="J70" s="354"/>
      <c r="K70" s="355"/>
      <c r="L70" s="355"/>
      <c r="M70" s="355"/>
      <c r="N70" s="355"/>
      <c r="O70" s="357"/>
      <c r="P70" s="358">
        <f t="shared" si="5"/>
        <v>0</v>
      </c>
    </row>
    <row r="71" spans="1:16" s="22" customFormat="1" ht="12.75" customHeight="1" hidden="1">
      <c r="A71" s="351"/>
      <c r="B71" s="352"/>
      <c r="C71" s="353">
        <f t="shared" si="3"/>
        <v>0</v>
      </c>
      <c r="D71" s="359"/>
      <c r="E71" s="360"/>
      <c r="F71" s="360"/>
      <c r="G71" s="360"/>
      <c r="H71" s="361"/>
      <c r="I71" s="362">
        <f t="shared" si="4"/>
        <v>0</v>
      </c>
      <c r="J71" s="359"/>
      <c r="K71" s="360"/>
      <c r="L71" s="360"/>
      <c r="M71" s="360"/>
      <c r="N71" s="360"/>
      <c r="O71" s="363"/>
      <c r="P71" s="364">
        <f t="shared" si="5"/>
        <v>0</v>
      </c>
    </row>
    <row r="72" spans="1:16" s="22" customFormat="1" ht="12.75" customHeight="1" hidden="1">
      <c r="A72" s="351"/>
      <c r="B72" s="352"/>
      <c r="C72" s="353">
        <f t="shared" si="3"/>
        <v>0</v>
      </c>
      <c r="D72" s="354"/>
      <c r="E72" s="355"/>
      <c r="F72" s="355"/>
      <c r="G72" s="355"/>
      <c r="H72" s="356"/>
      <c r="I72" s="353">
        <f t="shared" si="4"/>
        <v>0</v>
      </c>
      <c r="J72" s="354"/>
      <c r="K72" s="355"/>
      <c r="L72" s="355"/>
      <c r="M72" s="355"/>
      <c r="N72" s="355"/>
      <c r="O72" s="357"/>
      <c r="P72" s="358">
        <f t="shared" si="5"/>
        <v>0</v>
      </c>
    </row>
    <row r="73" spans="1:16" s="22" customFormat="1" ht="12.75" customHeight="1" hidden="1">
      <c r="A73" s="351"/>
      <c r="B73" s="352"/>
      <c r="C73" s="353">
        <f t="shared" si="3"/>
        <v>0</v>
      </c>
      <c r="D73" s="359"/>
      <c r="E73" s="360"/>
      <c r="F73" s="360"/>
      <c r="G73" s="360"/>
      <c r="H73" s="361"/>
      <c r="I73" s="362">
        <f t="shared" si="4"/>
        <v>0</v>
      </c>
      <c r="J73" s="359"/>
      <c r="K73" s="360"/>
      <c r="L73" s="360"/>
      <c r="M73" s="360"/>
      <c r="N73" s="360"/>
      <c r="O73" s="363"/>
      <c r="P73" s="364">
        <f t="shared" si="5"/>
        <v>0</v>
      </c>
    </row>
    <row r="74" spans="1:16" s="22" customFormat="1" ht="12.75" customHeight="1" hidden="1">
      <c r="A74" s="351"/>
      <c r="B74" s="352"/>
      <c r="C74" s="353">
        <f t="shared" si="3"/>
        <v>0</v>
      </c>
      <c r="D74" s="354"/>
      <c r="E74" s="355"/>
      <c r="F74" s="355"/>
      <c r="G74" s="355"/>
      <c r="H74" s="356"/>
      <c r="I74" s="353">
        <f t="shared" si="4"/>
        <v>0</v>
      </c>
      <c r="J74" s="354"/>
      <c r="K74" s="355"/>
      <c r="L74" s="355"/>
      <c r="M74" s="355"/>
      <c r="N74" s="355"/>
      <c r="O74" s="357"/>
      <c r="P74" s="358">
        <f t="shared" si="5"/>
        <v>0</v>
      </c>
    </row>
    <row r="75" spans="1:16" s="22" customFormat="1" ht="12.75" customHeight="1" hidden="1">
      <c r="A75" s="351"/>
      <c r="B75" s="352"/>
      <c r="C75" s="353">
        <f t="shared" si="3"/>
        <v>0</v>
      </c>
      <c r="D75" s="359"/>
      <c r="E75" s="360"/>
      <c r="F75" s="360"/>
      <c r="G75" s="360"/>
      <c r="H75" s="361"/>
      <c r="I75" s="362">
        <f t="shared" si="4"/>
        <v>0</v>
      </c>
      <c r="J75" s="359"/>
      <c r="K75" s="360"/>
      <c r="L75" s="360"/>
      <c r="M75" s="360"/>
      <c r="N75" s="360"/>
      <c r="O75" s="363"/>
      <c r="P75" s="364">
        <f t="shared" si="5"/>
        <v>0</v>
      </c>
    </row>
    <row r="76" spans="1:16" s="22" customFormat="1" ht="12.75" customHeight="1" hidden="1">
      <c r="A76" s="351"/>
      <c r="B76" s="352"/>
      <c r="C76" s="353">
        <f t="shared" si="3"/>
        <v>0</v>
      </c>
      <c r="D76" s="354"/>
      <c r="E76" s="355"/>
      <c r="F76" s="355"/>
      <c r="G76" s="355"/>
      <c r="H76" s="356"/>
      <c r="I76" s="353">
        <f aca="true" t="shared" si="6" ref="I76:I83">SUM(D76:H76)</f>
        <v>0</v>
      </c>
      <c r="J76" s="354"/>
      <c r="K76" s="355"/>
      <c r="L76" s="355"/>
      <c r="M76" s="355"/>
      <c r="N76" s="355"/>
      <c r="O76" s="357"/>
      <c r="P76" s="358">
        <f aca="true" t="shared" si="7" ref="P76:P83">SUM(J76:M76)</f>
        <v>0</v>
      </c>
    </row>
    <row r="77" spans="1:16" s="22" customFormat="1" ht="12.75" customHeight="1" hidden="1">
      <c r="A77" s="351"/>
      <c r="B77" s="352"/>
      <c r="C77" s="353">
        <f t="shared" si="3"/>
        <v>0</v>
      </c>
      <c r="D77" s="359"/>
      <c r="E77" s="360"/>
      <c r="F77" s="360"/>
      <c r="G77" s="360"/>
      <c r="H77" s="361"/>
      <c r="I77" s="362">
        <f t="shared" si="6"/>
        <v>0</v>
      </c>
      <c r="J77" s="359"/>
      <c r="K77" s="360"/>
      <c r="L77" s="360"/>
      <c r="M77" s="360"/>
      <c r="N77" s="360"/>
      <c r="O77" s="363"/>
      <c r="P77" s="364">
        <f t="shared" si="7"/>
        <v>0</v>
      </c>
    </row>
    <row r="78" spans="2:16" s="22" customFormat="1" ht="12.75" customHeight="1" hidden="1">
      <c r="B78" s="380"/>
      <c r="C78" s="353">
        <f t="shared" si="3"/>
        <v>0</v>
      </c>
      <c r="D78" s="354"/>
      <c r="E78" s="355"/>
      <c r="F78" s="355"/>
      <c r="G78" s="355"/>
      <c r="H78" s="356"/>
      <c r="I78" s="353">
        <f t="shared" si="6"/>
        <v>0</v>
      </c>
      <c r="J78" s="354"/>
      <c r="K78" s="355"/>
      <c r="L78" s="355"/>
      <c r="M78" s="355"/>
      <c r="N78" s="355"/>
      <c r="O78" s="357"/>
      <c r="P78" s="358">
        <f t="shared" si="7"/>
        <v>0</v>
      </c>
    </row>
    <row r="79" spans="2:16" s="22" customFormat="1" ht="12.75" customHeight="1" hidden="1">
      <c r="B79" s="352"/>
      <c r="C79" s="353">
        <f t="shared" si="3"/>
        <v>0</v>
      </c>
      <c r="D79" s="359"/>
      <c r="E79" s="360"/>
      <c r="F79" s="360"/>
      <c r="G79" s="360"/>
      <c r="H79" s="361"/>
      <c r="I79" s="362">
        <f t="shared" si="6"/>
        <v>0</v>
      </c>
      <c r="J79" s="359"/>
      <c r="K79" s="360"/>
      <c r="L79" s="360"/>
      <c r="M79" s="360"/>
      <c r="N79" s="360"/>
      <c r="O79" s="363"/>
      <c r="P79" s="364">
        <f t="shared" si="7"/>
        <v>0</v>
      </c>
    </row>
    <row r="80" spans="2:16" s="22" customFormat="1" ht="12.75" customHeight="1" hidden="1">
      <c r="B80" s="352"/>
      <c r="C80" s="353">
        <f t="shared" si="3"/>
        <v>0</v>
      </c>
      <c r="D80" s="354"/>
      <c r="E80" s="355"/>
      <c r="F80" s="355"/>
      <c r="G80" s="355"/>
      <c r="H80" s="356"/>
      <c r="I80" s="353">
        <f t="shared" si="6"/>
        <v>0</v>
      </c>
      <c r="J80" s="354"/>
      <c r="K80" s="355"/>
      <c r="L80" s="355"/>
      <c r="M80" s="355"/>
      <c r="N80" s="355"/>
      <c r="O80" s="357"/>
      <c r="P80" s="358">
        <f t="shared" si="7"/>
        <v>0</v>
      </c>
    </row>
    <row r="81" spans="2:16" s="22" customFormat="1" ht="12.75" customHeight="1" hidden="1">
      <c r="B81" s="352"/>
      <c r="C81" s="353">
        <f t="shared" si="3"/>
        <v>0</v>
      </c>
      <c r="D81" s="359"/>
      <c r="E81" s="360"/>
      <c r="F81" s="360"/>
      <c r="G81" s="360"/>
      <c r="H81" s="361"/>
      <c r="I81" s="362">
        <f t="shared" si="6"/>
        <v>0</v>
      </c>
      <c r="J81" s="359"/>
      <c r="K81" s="360"/>
      <c r="L81" s="360"/>
      <c r="M81" s="360"/>
      <c r="N81" s="360"/>
      <c r="O81" s="363"/>
      <c r="P81" s="364">
        <f t="shared" si="7"/>
        <v>0</v>
      </c>
    </row>
    <row r="82" spans="2:16" s="22" customFormat="1" ht="12.75" customHeight="1" hidden="1">
      <c r="B82" s="352"/>
      <c r="C82" s="353">
        <f t="shared" si="3"/>
        <v>0</v>
      </c>
      <c r="D82" s="354"/>
      <c r="E82" s="355"/>
      <c r="F82" s="355"/>
      <c r="G82" s="355"/>
      <c r="H82" s="356"/>
      <c r="I82" s="353">
        <f t="shared" si="6"/>
        <v>0</v>
      </c>
      <c r="J82" s="354"/>
      <c r="K82" s="355"/>
      <c r="L82" s="355"/>
      <c r="M82" s="355"/>
      <c r="N82" s="355"/>
      <c r="O82" s="357"/>
      <c r="P82" s="358">
        <f t="shared" si="7"/>
        <v>0</v>
      </c>
    </row>
    <row r="83" spans="2:16" s="22" customFormat="1" ht="12.75" customHeight="1" hidden="1">
      <c r="B83" s="176"/>
      <c r="C83" s="16">
        <f t="shared" si="3"/>
        <v>0</v>
      </c>
      <c r="D83" s="325"/>
      <c r="E83" s="332"/>
      <c r="F83" s="332"/>
      <c r="G83" s="332"/>
      <c r="H83" s="328"/>
      <c r="I83" s="214">
        <f t="shared" si="6"/>
        <v>0</v>
      </c>
      <c r="J83" s="325">
        <v>0</v>
      </c>
      <c r="K83" s="332">
        <v>0</v>
      </c>
      <c r="L83" s="332">
        <v>0</v>
      </c>
      <c r="M83" s="332">
        <v>0</v>
      </c>
      <c r="N83" s="332">
        <v>0</v>
      </c>
      <c r="O83" s="350">
        <v>0</v>
      </c>
      <c r="P83" s="215">
        <f t="shared" si="7"/>
        <v>0</v>
      </c>
    </row>
    <row r="84" spans="1:16" s="321" customFormat="1" ht="21.75" customHeight="1">
      <c r="A84" s="495" t="s">
        <v>90</v>
      </c>
      <c r="B84" s="496"/>
      <c r="C84" s="310">
        <f>I84+P84</f>
        <v>771</v>
      </c>
      <c r="D84" s="326">
        <f>SUM(D4:D83)</f>
        <v>2</v>
      </c>
      <c r="E84" s="311">
        <f>SUM(E4:E83)</f>
        <v>137</v>
      </c>
      <c r="F84" s="311">
        <f aca="true" t="shared" si="8" ref="F84:N84">SUM(F4:F83)</f>
        <v>146</v>
      </c>
      <c r="G84" s="311">
        <f t="shared" si="8"/>
        <v>3</v>
      </c>
      <c r="H84" s="329">
        <f t="shared" si="8"/>
        <v>61</v>
      </c>
      <c r="I84" s="313">
        <f>SUM(I4:I83)</f>
        <v>349</v>
      </c>
      <c r="J84" s="326">
        <f t="shared" si="8"/>
        <v>33</v>
      </c>
      <c r="K84" s="311">
        <f t="shared" si="8"/>
        <v>7</v>
      </c>
      <c r="L84" s="311">
        <f t="shared" si="8"/>
        <v>84</v>
      </c>
      <c r="M84" s="311">
        <f t="shared" si="8"/>
        <v>283</v>
      </c>
      <c r="N84" s="311">
        <f t="shared" si="8"/>
        <v>10</v>
      </c>
      <c r="O84" s="312">
        <f>SUM(O4:O83)</f>
        <v>5</v>
      </c>
      <c r="P84" s="319">
        <f>SUM(P4:P83)</f>
        <v>422</v>
      </c>
    </row>
    <row r="85" spans="1:16" s="22" customFormat="1" ht="12.75">
      <c r="A85" s="365"/>
      <c r="B85" s="352" t="s">
        <v>140</v>
      </c>
      <c r="C85" s="353">
        <f t="shared" si="3"/>
        <v>3</v>
      </c>
      <c r="D85" s="354"/>
      <c r="E85" s="355"/>
      <c r="F85" s="355"/>
      <c r="G85" s="355"/>
      <c r="H85" s="356"/>
      <c r="I85" s="353">
        <f aca="true" t="shared" si="9" ref="I85:I103">SUM(D85:H85)</f>
        <v>0</v>
      </c>
      <c r="J85" s="354"/>
      <c r="K85" s="355"/>
      <c r="L85" s="355"/>
      <c r="M85" s="355">
        <v>3</v>
      </c>
      <c r="N85" s="355"/>
      <c r="O85" s="357"/>
      <c r="P85" s="358">
        <f aca="true" t="shared" si="10" ref="P85:P103">SUM(J85:O85)</f>
        <v>3</v>
      </c>
    </row>
    <row r="86" spans="1:16" s="22" customFormat="1" ht="12.75">
      <c r="A86" s="351"/>
      <c r="B86" s="352" t="s">
        <v>127</v>
      </c>
      <c r="C86" s="353">
        <f t="shared" si="3"/>
        <v>1</v>
      </c>
      <c r="D86" s="359"/>
      <c r="E86" s="360">
        <v>1</v>
      </c>
      <c r="F86" s="360"/>
      <c r="G86" s="360"/>
      <c r="H86" s="361"/>
      <c r="I86" s="362">
        <f t="shared" si="9"/>
        <v>1</v>
      </c>
      <c r="J86" s="359"/>
      <c r="K86" s="360"/>
      <c r="L86" s="360"/>
      <c r="M86" s="360"/>
      <c r="N86" s="360"/>
      <c r="O86" s="363"/>
      <c r="P86" s="358">
        <f t="shared" si="10"/>
        <v>0</v>
      </c>
    </row>
    <row r="87" spans="1:16" s="22" customFormat="1" ht="12.75">
      <c r="A87" s="351"/>
      <c r="B87" s="352" t="s">
        <v>121</v>
      </c>
      <c r="C87" s="353">
        <f t="shared" si="3"/>
        <v>4</v>
      </c>
      <c r="D87" s="359"/>
      <c r="E87" s="360"/>
      <c r="F87" s="360"/>
      <c r="G87" s="360"/>
      <c r="H87" s="361"/>
      <c r="I87" s="362">
        <f t="shared" si="9"/>
        <v>0</v>
      </c>
      <c r="J87" s="359">
        <v>2</v>
      </c>
      <c r="K87" s="360"/>
      <c r="L87" s="360"/>
      <c r="M87" s="360">
        <v>2</v>
      </c>
      <c r="N87" s="360"/>
      <c r="O87" s="363"/>
      <c r="P87" s="358">
        <f t="shared" si="10"/>
        <v>4</v>
      </c>
    </row>
    <row r="88" spans="1:16" s="22" customFormat="1" ht="12.75">
      <c r="A88" s="351"/>
      <c r="B88" s="352" t="s">
        <v>107</v>
      </c>
      <c r="C88" s="353">
        <f t="shared" si="3"/>
        <v>28</v>
      </c>
      <c r="D88" s="354">
        <v>3</v>
      </c>
      <c r="E88" s="355">
        <v>7</v>
      </c>
      <c r="F88" s="355">
        <v>7</v>
      </c>
      <c r="G88" s="355">
        <v>6</v>
      </c>
      <c r="H88" s="356">
        <v>4</v>
      </c>
      <c r="I88" s="353">
        <f t="shared" si="9"/>
        <v>27</v>
      </c>
      <c r="J88" s="354"/>
      <c r="K88" s="355"/>
      <c r="L88" s="355"/>
      <c r="M88" s="355">
        <v>1</v>
      </c>
      <c r="N88" s="355"/>
      <c r="O88" s="357"/>
      <c r="P88" s="358">
        <f t="shared" si="10"/>
        <v>1</v>
      </c>
    </row>
    <row r="89" spans="1:16" s="22" customFormat="1" ht="12.75">
      <c r="A89" s="351"/>
      <c r="B89" s="352" t="s">
        <v>141</v>
      </c>
      <c r="C89" s="353">
        <f t="shared" si="3"/>
        <v>1</v>
      </c>
      <c r="D89" s="359"/>
      <c r="E89" s="360"/>
      <c r="F89" s="360"/>
      <c r="G89" s="360"/>
      <c r="H89" s="361"/>
      <c r="I89" s="362">
        <f t="shared" si="9"/>
        <v>0</v>
      </c>
      <c r="J89" s="359"/>
      <c r="K89" s="360"/>
      <c r="L89" s="360"/>
      <c r="M89" s="360"/>
      <c r="N89" s="360">
        <v>1</v>
      </c>
      <c r="O89" s="363"/>
      <c r="P89" s="358">
        <f t="shared" si="10"/>
        <v>1</v>
      </c>
    </row>
    <row r="90" spans="1:16" s="22" customFormat="1" ht="12.75" hidden="1">
      <c r="A90" s="351"/>
      <c r="B90" s="352"/>
      <c r="C90" s="353">
        <f t="shared" si="3"/>
        <v>0</v>
      </c>
      <c r="D90" s="354"/>
      <c r="E90" s="355"/>
      <c r="F90" s="355"/>
      <c r="G90" s="355"/>
      <c r="H90" s="356"/>
      <c r="I90" s="353">
        <f t="shared" si="9"/>
        <v>0</v>
      </c>
      <c r="J90" s="354"/>
      <c r="K90" s="355"/>
      <c r="L90" s="355"/>
      <c r="M90" s="355"/>
      <c r="N90" s="355"/>
      <c r="O90" s="357"/>
      <c r="P90" s="358">
        <f t="shared" si="10"/>
        <v>0</v>
      </c>
    </row>
    <row r="91" spans="1:16" s="22" customFormat="1" ht="12.75" customHeight="1" hidden="1">
      <c r="A91" s="351"/>
      <c r="B91" s="352"/>
      <c r="C91" s="353">
        <f t="shared" si="3"/>
        <v>0</v>
      </c>
      <c r="D91" s="354"/>
      <c r="E91" s="355"/>
      <c r="F91" s="355"/>
      <c r="G91" s="355"/>
      <c r="H91" s="356"/>
      <c r="I91" s="353">
        <f t="shared" si="9"/>
        <v>0</v>
      </c>
      <c r="J91" s="354"/>
      <c r="K91" s="355"/>
      <c r="L91" s="355"/>
      <c r="M91" s="355"/>
      <c r="N91" s="355"/>
      <c r="O91" s="357"/>
      <c r="P91" s="358">
        <f t="shared" si="10"/>
        <v>0</v>
      </c>
    </row>
    <row r="92" spans="1:16" s="22" customFormat="1" ht="12.75" customHeight="1" hidden="1">
      <c r="A92" s="351"/>
      <c r="B92" s="352"/>
      <c r="C92" s="353">
        <f t="shared" si="3"/>
        <v>0</v>
      </c>
      <c r="D92" s="354"/>
      <c r="E92" s="355"/>
      <c r="F92" s="355"/>
      <c r="G92" s="355"/>
      <c r="H92" s="356"/>
      <c r="I92" s="353">
        <f t="shared" si="9"/>
        <v>0</v>
      </c>
      <c r="J92" s="354"/>
      <c r="K92" s="355"/>
      <c r="L92" s="355"/>
      <c r="M92" s="355"/>
      <c r="N92" s="355"/>
      <c r="O92" s="357"/>
      <c r="P92" s="358">
        <f t="shared" si="10"/>
        <v>0</v>
      </c>
    </row>
    <row r="93" spans="1:16" s="22" customFormat="1" ht="12.75" customHeight="1" hidden="1">
      <c r="A93" s="351"/>
      <c r="B93" s="352"/>
      <c r="C93" s="353">
        <f t="shared" si="3"/>
        <v>0</v>
      </c>
      <c r="D93" s="359"/>
      <c r="E93" s="360"/>
      <c r="F93" s="360"/>
      <c r="G93" s="360"/>
      <c r="H93" s="361"/>
      <c r="I93" s="362">
        <f t="shared" si="9"/>
        <v>0</v>
      </c>
      <c r="J93" s="359"/>
      <c r="K93" s="360"/>
      <c r="L93" s="360"/>
      <c r="M93" s="360"/>
      <c r="N93" s="360"/>
      <c r="O93" s="363"/>
      <c r="P93" s="364">
        <f t="shared" si="10"/>
        <v>0</v>
      </c>
    </row>
    <row r="94" spans="1:16" s="22" customFormat="1" ht="12.75" customHeight="1" hidden="1">
      <c r="A94" s="351"/>
      <c r="B94" s="352"/>
      <c r="C94" s="353">
        <f t="shared" si="3"/>
        <v>0</v>
      </c>
      <c r="D94" s="354"/>
      <c r="E94" s="355"/>
      <c r="F94" s="355"/>
      <c r="G94" s="355"/>
      <c r="H94" s="356"/>
      <c r="I94" s="353">
        <f t="shared" si="9"/>
        <v>0</v>
      </c>
      <c r="J94" s="354"/>
      <c r="K94" s="355"/>
      <c r="L94" s="355"/>
      <c r="M94" s="355"/>
      <c r="N94" s="355"/>
      <c r="O94" s="357"/>
      <c r="P94" s="358">
        <f t="shared" si="10"/>
        <v>0</v>
      </c>
    </row>
    <row r="95" spans="1:16" s="22" customFormat="1" ht="12.75" customHeight="1" hidden="1">
      <c r="A95" s="351"/>
      <c r="B95" s="352"/>
      <c r="C95" s="353">
        <f t="shared" si="3"/>
        <v>0</v>
      </c>
      <c r="D95" s="359"/>
      <c r="E95" s="360"/>
      <c r="F95" s="360"/>
      <c r="G95" s="360"/>
      <c r="H95" s="361"/>
      <c r="I95" s="362">
        <f t="shared" si="9"/>
        <v>0</v>
      </c>
      <c r="J95" s="359"/>
      <c r="K95" s="360"/>
      <c r="L95" s="360"/>
      <c r="M95" s="360"/>
      <c r="N95" s="360"/>
      <c r="O95" s="363"/>
      <c r="P95" s="364">
        <f t="shared" si="10"/>
        <v>0</v>
      </c>
    </row>
    <row r="96" spans="1:16" s="22" customFormat="1" ht="12.75" customHeight="1" hidden="1">
      <c r="A96" s="351"/>
      <c r="B96" s="352"/>
      <c r="C96" s="353">
        <f t="shared" si="3"/>
        <v>0</v>
      </c>
      <c r="D96" s="354"/>
      <c r="E96" s="355"/>
      <c r="F96" s="355"/>
      <c r="G96" s="355"/>
      <c r="H96" s="356"/>
      <c r="I96" s="353">
        <f t="shared" si="9"/>
        <v>0</v>
      </c>
      <c r="J96" s="354"/>
      <c r="K96" s="355"/>
      <c r="L96" s="355"/>
      <c r="M96" s="355"/>
      <c r="N96" s="355"/>
      <c r="O96" s="357"/>
      <c r="P96" s="358">
        <f t="shared" si="10"/>
        <v>0</v>
      </c>
    </row>
    <row r="97" spans="2:16" s="22" customFormat="1" ht="12.75" customHeight="1" hidden="1">
      <c r="B97" s="352"/>
      <c r="C97" s="353">
        <f t="shared" si="3"/>
        <v>0</v>
      </c>
      <c r="D97" s="359"/>
      <c r="E97" s="360"/>
      <c r="F97" s="360"/>
      <c r="G97" s="360"/>
      <c r="H97" s="361"/>
      <c r="I97" s="362">
        <f t="shared" si="9"/>
        <v>0</v>
      </c>
      <c r="J97" s="359"/>
      <c r="K97" s="360"/>
      <c r="L97" s="360"/>
      <c r="M97" s="360"/>
      <c r="N97" s="360"/>
      <c r="O97" s="363"/>
      <c r="P97" s="364">
        <f t="shared" si="10"/>
        <v>0</v>
      </c>
    </row>
    <row r="98" spans="2:16" s="22" customFormat="1" ht="12.75" customHeight="1" hidden="1">
      <c r="B98" s="352"/>
      <c r="C98" s="353">
        <f t="shared" si="3"/>
        <v>0</v>
      </c>
      <c r="D98" s="354"/>
      <c r="E98" s="355"/>
      <c r="F98" s="355"/>
      <c r="G98" s="355"/>
      <c r="H98" s="356"/>
      <c r="I98" s="353">
        <f t="shared" si="9"/>
        <v>0</v>
      </c>
      <c r="J98" s="354"/>
      <c r="K98" s="355"/>
      <c r="L98" s="355"/>
      <c r="M98" s="355"/>
      <c r="N98" s="355"/>
      <c r="O98" s="357"/>
      <c r="P98" s="358">
        <f t="shared" si="10"/>
        <v>0</v>
      </c>
    </row>
    <row r="99" spans="2:16" s="22" customFormat="1" ht="12.75" customHeight="1" hidden="1">
      <c r="B99" s="352"/>
      <c r="C99" s="353">
        <f t="shared" si="3"/>
        <v>0</v>
      </c>
      <c r="D99" s="359"/>
      <c r="E99" s="360"/>
      <c r="F99" s="360"/>
      <c r="G99" s="360"/>
      <c r="H99" s="361"/>
      <c r="I99" s="362">
        <f t="shared" si="9"/>
        <v>0</v>
      </c>
      <c r="J99" s="359"/>
      <c r="K99" s="360"/>
      <c r="L99" s="360"/>
      <c r="M99" s="360"/>
      <c r="N99" s="360"/>
      <c r="O99" s="363"/>
      <c r="P99" s="364">
        <f t="shared" si="10"/>
        <v>0</v>
      </c>
    </row>
    <row r="100" spans="2:16" s="22" customFormat="1" ht="12.75" customHeight="1" hidden="1">
      <c r="B100" s="352"/>
      <c r="C100" s="353">
        <f t="shared" si="3"/>
        <v>0</v>
      </c>
      <c r="D100" s="354"/>
      <c r="E100" s="355"/>
      <c r="F100" s="355"/>
      <c r="G100" s="355"/>
      <c r="H100" s="356"/>
      <c r="I100" s="353">
        <f t="shared" si="9"/>
        <v>0</v>
      </c>
      <c r="J100" s="354"/>
      <c r="K100" s="355"/>
      <c r="L100" s="355"/>
      <c r="M100" s="355"/>
      <c r="N100" s="355"/>
      <c r="O100" s="357"/>
      <c r="P100" s="358">
        <f t="shared" si="10"/>
        <v>0</v>
      </c>
    </row>
    <row r="101" spans="2:16" s="22" customFormat="1" ht="12.75" customHeight="1" hidden="1">
      <c r="B101" s="352"/>
      <c r="C101" s="353">
        <f t="shared" si="3"/>
        <v>0</v>
      </c>
      <c r="D101" s="359"/>
      <c r="E101" s="360"/>
      <c r="F101" s="360"/>
      <c r="G101" s="360"/>
      <c r="H101" s="361"/>
      <c r="I101" s="362">
        <f t="shared" si="9"/>
        <v>0</v>
      </c>
      <c r="J101" s="359"/>
      <c r="K101" s="360"/>
      <c r="L101" s="360"/>
      <c r="M101" s="360"/>
      <c r="N101" s="360"/>
      <c r="O101" s="363"/>
      <c r="P101" s="364">
        <f t="shared" si="10"/>
        <v>0</v>
      </c>
    </row>
    <row r="102" spans="2:16" s="22" customFormat="1" ht="12.75" customHeight="1" hidden="1">
      <c r="B102" s="352"/>
      <c r="C102" s="353">
        <f t="shared" si="3"/>
        <v>0</v>
      </c>
      <c r="D102" s="354"/>
      <c r="E102" s="355"/>
      <c r="F102" s="355"/>
      <c r="G102" s="355"/>
      <c r="H102" s="356"/>
      <c r="I102" s="353">
        <f t="shared" si="9"/>
        <v>0</v>
      </c>
      <c r="J102" s="354"/>
      <c r="K102" s="355"/>
      <c r="L102" s="355"/>
      <c r="M102" s="355"/>
      <c r="N102" s="355"/>
      <c r="O102" s="357"/>
      <c r="P102" s="358">
        <f t="shared" si="10"/>
        <v>0</v>
      </c>
    </row>
    <row r="103" spans="2:16" s="22" customFormat="1" ht="12.75" customHeight="1" hidden="1">
      <c r="B103" s="176"/>
      <c r="C103" s="16">
        <f t="shared" si="3"/>
        <v>0</v>
      </c>
      <c r="D103" s="325"/>
      <c r="E103" s="332"/>
      <c r="F103" s="332"/>
      <c r="G103" s="332"/>
      <c r="H103" s="328"/>
      <c r="I103" s="214">
        <f t="shared" si="9"/>
        <v>0</v>
      </c>
      <c r="J103" s="325"/>
      <c r="K103" s="332"/>
      <c r="L103" s="332"/>
      <c r="M103" s="332"/>
      <c r="N103" s="332"/>
      <c r="O103" s="350"/>
      <c r="P103" s="215">
        <f t="shared" si="10"/>
        <v>0</v>
      </c>
    </row>
    <row r="104" spans="1:16" s="223" customFormat="1" ht="20.25" customHeight="1">
      <c r="A104" s="495" t="s">
        <v>91</v>
      </c>
      <c r="B104" s="496"/>
      <c r="C104" s="314">
        <f t="shared" si="3"/>
        <v>37</v>
      </c>
      <c r="D104" s="327">
        <f aca="true" t="shared" si="11" ref="D104:P104">SUM(D85:D103)</f>
        <v>3</v>
      </c>
      <c r="E104" s="315">
        <f t="shared" si="11"/>
        <v>8</v>
      </c>
      <c r="F104" s="315">
        <f t="shared" si="11"/>
        <v>7</v>
      </c>
      <c r="G104" s="315">
        <f t="shared" si="11"/>
        <v>6</v>
      </c>
      <c r="H104" s="330">
        <f t="shared" si="11"/>
        <v>4</v>
      </c>
      <c r="I104" s="317">
        <f t="shared" si="11"/>
        <v>28</v>
      </c>
      <c r="J104" s="318">
        <f t="shared" si="11"/>
        <v>2</v>
      </c>
      <c r="K104" s="315">
        <f t="shared" si="11"/>
        <v>0</v>
      </c>
      <c r="L104" s="315">
        <f t="shared" si="11"/>
        <v>0</v>
      </c>
      <c r="M104" s="315">
        <f t="shared" si="11"/>
        <v>6</v>
      </c>
      <c r="N104" s="315">
        <f t="shared" si="11"/>
        <v>1</v>
      </c>
      <c r="O104" s="316">
        <f t="shared" si="11"/>
        <v>0</v>
      </c>
      <c r="P104" s="320">
        <f t="shared" si="11"/>
        <v>9</v>
      </c>
    </row>
    <row r="105" spans="1:16" ht="19.5" customHeight="1">
      <c r="A105" s="497" t="s">
        <v>58</v>
      </c>
      <c r="B105" s="498"/>
      <c r="C105" s="17">
        <f>I105+P105</f>
        <v>808</v>
      </c>
      <c r="D105" s="216">
        <f aca="true" t="shared" si="12" ref="D105:P105">D84+D104</f>
        <v>5</v>
      </c>
      <c r="E105" s="333">
        <f t="shared" si="12"/>
        <v>145</v>
      </c>
      <c r="F105" s="333">
        <f t="shared" si="12"/>
        <v>153</v>
      </c>
      <c r="G105" s="333">
        <f t="shared" si="12"/>
        <v>9</v>
      </c>
      <c r="H105" s="139">
        <f t="shared" si="12"/>
        <v>65</v>
      </c>
      <c r="I105" s="139">
        <f t="shared" si="12"/>
        <v>377</v>
      </c>
      <c r="J105" s="216">
        <f t="shared" si="12"/>
        <v>35</v>
      </c>
      <c r="K105" s="333">
        <f t="shared" si="12"/>
        <v>7</v>
      </c>
      <c r="L105" s="333">
        <f t="shared" si="12"/>
        <v>84</v>
      </c>
      <c r="M105" s="333">
        <f t="shared" si="12"/>
        <v>289</v>
      </c>
      <c r="N105" s="333">
        <f t="shared" si="12"/>
        <v>11</v>
      </c>
      <c r="O105" s="366">
        <f t="shared" si="12"/>
        <v>5</v>
      </c>
      <c r="P105" s="216">
        <f t="shared" si="12"/>
        <v>431</v>
      </c>
    </row>
    <row r="107" ht="12.75">
      <c r="B107" s="184" t="s">
        <v>108</v>
      </c>
    </row>
  </sheetData>
  <sheetProtection/>
  <mergeCells count="5">
    <mergeCell ref="A1:P1"/>
    <mergeCell ref="A3:B3"/>
    <mergeCell ref="A84:B84"/>
    <mergeCell ref="A104:B104"/>
    <mergeCell ref="A105:B105"/>
  </mergeCells>
  <printOptions horizontalCentered="1" verticalCentered="1"/>
  <pageMargins left="0.6692913385826772" right="0.35433070866141736" top="0.2362204724409449" bottom="0.2755905511811024" header="0" footer="0"/>
  <pageSetup fitToHeight="1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5"/>
  <dimension ref="A1:O22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E17" sqref="E17"/>
    </sheetView>
  </sheetViews>
  <sheetFormatPr defaultColWidth="9.00390625" defaultRowHeight="12.75"/>
  <cols>
    <col min="1" max="1" width="22.875" style="2" customWidth="1"/>
    <col min="2" max="5" width="20.875" style="2" customWidth="1"/>
    <col min="6" max="16384" width="9.125" style="2" customWidth="1"/>
  </cols>
  <sheetData>
    <row r="1" s="3" customFormat="1" ht="25.5" customHeight="1">
      <c r="A1" s="171" t="s">
        <v>176</v>
      </c>
    </row>
    <row r="2" spans="1:5" s="3" customFormat="1" ht="30.75" customHeight="1">
      <c r="A2" s="10"/>
      <c r="B2" s="499" t="s">
        <v>134</v>
      </c>
      <c r="C2" s="500"/>
      <c r="D2" s="499" t="s">
        <v>135</v>
      </c>
      <c r="E2" s="503"/>
    </row>
    <row r="3" spans="1:10" s="1" customFormat="1" ht="13.5" customHeight="1">
      <c r="A3" s="6"/>
      <c r="B3" s="501"/>
      <c r="C3" s="502"/>
      <c r="D3" s="501"/>
      <c r="E3" s="504"/>
      <c r="F3" s="125"/>
      <c r="G3" s="125"/>
      <c r="H3" s="125"/>
      <c r="I3" s="125"/>
      <c r="J3" s="125"/>
    </row>
    <row r="4" spans="1:15" s="1" customFormat="1" ht="18" customHeight="1">
      <c r="A4" s="6" t="s">
        <v>60</v>
      </c>
      <c r="B4" s="172" t="s">
        <v>162</v>
      </c>
      <c r="C4" s="173" t="s">
        <v>163</v>
      </c>
      <c r="D4" s="383" t="s">
        <v>162</v>
      </c>
      <c r="E4" s="384" t="s">
        <v>163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s="1" customFormat="1" ht="31.5" customHeight="1">
      <c r="A5" s="8" t="s">
        <v>59</v>
      </c>
      <c r="B5" s="24">
        <f>B11+B16</f>
        <v>519</v>
      </c>
      <c r="C5" s="24">
        <f>C11+C16</f>
        <v>341</v>
      </c>
      <c r="D5" s="179">
        <f>D11+D16</f>
        <v>468</v>
      </c>
      <c r="E5" s="138">
        <f>E11+E16</f>
        <v>348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5" s="1" customFormat="1" ht="25.5" customHeight="1">
      <c r="A6" s="4" t="s">
        <v>62</v>
      </c>
      <c r="B6" s="174">
        <v>7</v>
      </c>
      <c r="C6" s="174">
        <v>12</v>
      </c>
      <c r="D6" s="180">
        <v>0</v>
      </c>
      <c r="E6" s="177">
        <v>0</v>
      </c>
    </row>
    <row r="7" spans="1:5" s="1" customFormat="1" ht="25.5" customHeight="1">
      <c r="A7" s="4" t="s">
        <v>64</v>
      </c>
      <c r="B7" s="174">
        <v>67</v>
      </c>
      <c r="C7" s="174">
        <v>56</v>
      </c>
      <c r="D7" s="180">
        <v>0</v>
      </c>
      <c r="E7" s="178">
        <v>0</v>
      </c>
    </row>
    <row r="8" spans="1:5" s="1" customFormat="1" ht="25.5" customHeight="1">
      <c r="A8" s="4" t="s">
        <v>65</v>
      </c>
      <c r="B8" s="174">
        <v>115</v>
      </c>
      <c r="C8" s="174">
        <v>122</v>
      </c>
      <c r="D8" s="180">
        <v>2</v>
      </c>
      <c r="E8" s="178">
        <v>0</v>
      </c>
    </row>
    <row r="9" spans="1:5" s="1" customFormat="1" ht="25.5" customHeight="1">
      <c r="A9" s="4" t="s">
        <v>69</v>
      </c>
      <c r="B9" s="174">
        <v>0</v>
      </c>
      <c r="C9" s="174">
        <v>0</v>
      </c>
      <c r="D9" s="180">
        <v>0</v>
      </c>
      <c r="E9" s="178">
        <v>3</v>
      </c>
    </row>
    <row r="10" spans="1:5" s="1" customFormat="1" ht="25.5" customHeight="1">
      <c r="A10" s="4" t="s">
        <v>70</v>
      </c>
      <c r="B10" s="174">
        <v>300</v>
      </c>
      <c r="C10" s="174">
        <v>112</v>
      </c>
      <c r="D10" s="180">
        <v>241</v>
      </c>
      <c r="E10" s="178">
        <v>205</v>
      </c>
    </row>
    <row r="11" spans="1:5" s="1" customFormat="1" ht="34.5" customHeight="1">
      <c r="A11" s="5" t="s">
        <v>89</v>
      </c>
      <c r="B11" s="15">
        <f>SUM(B6:B10)</f>
        <v>489</v>
      </c>
      <c r="C11" s="14">
        <f>SUM(C6:C10)</f>
        <v>302</v>
      </c>
      <c r="D11" s="181">
        <f>SUM(D6:D10)</f>
        <v>243</v>
      </c>
      <c r="E11" s="14">
        <f>SUM(E6:E10)</f>
        <v>208</v>
      </c>
    </row>
    <row r="12" spans="1:5" s="1" customFormat="1" ht="25.5" customHeight="1">
      <c r="A12" s="4" t="s">
        <v>63</v>
      </c>
      <c r="B12" s="174">
        <v>16</v>
      </c>
      <c r="C12" s="174">
        <v>15</v>
      </c>
      <c r="D12" s="180">
        <v>1</v>
      </c>
      <c r="E12" s="178">
        <v>0</v>
      </c>
    </row>
    <row r="13" spans="1:5" s="1" customFormat="1" ht="25.5" customHeight="1">
      <c r="A13" s="4" t="s">
        <v>66</v>
      </c>
      <c r="B13" s="174">
        <v>0</v>
      </c>
      <c r="C13" s="174">
        <v>0</v>
      </c>
      <c r="D13" s="180">
        <v>0</v>
      </c>
      <c r="E13" s="178">
        <v>0</v>
      </c>
    </row>
    <row r="14" spans="1:5" ht="25.5" customHeight="1">
      <c r="A14" s="4" t="s">
        <v>67</v>
      </c>
      <c r="B14" s="174">
        <v>1</v>
      </c>
      <c r="C14" s="174">
        <v>0</v>
      </c>
      <c r="D14" s="180">
        <v>19</v>
      </c>
      <c r="E14" s="178">
        <v>13</v>
      </c>
    </row>
    <row r="15" spans="1:5" s="1" customFormat="1" ht="25.5" customHeight="1">
      <c r="A15" s="4" t="s">
        <v>68</v>
      </c>
      <c r="B15" s="174">
        <v>13</v>
      </c>
      <c r="C15" s="174">
        <v>24</v>
      </c>
      <c r="D15" s="180">
        <v>205</v>
      </c>
      <c r="E15" s="178">
        <v>127</v>
      </c>
    </row>
    <row r="16" spans="1:5" s="1" customFormat="1" ht="34.5" customHeight="1">
      <c r="A16" s="211" t="s">
        <v>0</v>
      </c>
      <c r="B16" s="212">
        <f>SUM(B12:B15)</f>
        <v>30</v>
      </c>
      <c r="C16" s="207">
        <f>SUM(C12:C15)</f>
        <v>39</v>
      </c>
      <c r="D16" s="213">
        <f>SUM(D12:D15)</f>
        <v>225</v>
      </c>
      <c r="E16" s="207">
        <f>SUM(E12:E15)</f>
        <v>140</v>
      </c>
    </row>
    <row r="18" s="7" customFormat="1" ht="25.5" customHeight="1">
      <c r="A18" s="158" t="s">
        <v>5</v>
      </c>
    </row>
    <row r="19" s="11" customFormat="1" ht="18" customHeight="1">
      <c r="A19" s="11" t="s">
        <v>45</v>
      </c>
    </row>
    <row r="20" spans="1:5" s="13" customFormat="1" ht="12.75" customHeight="1">
      <c r="A20" s="23"/>
      <c r="B20" s="12"/>
      <c r="C20" s="12"/>
      <c r="D20" s="12"/>
      <c r="E20" s="12"/>
    </row>
    <row r="22" ht="15.75">
      <c r="B22" s="9"/>
    </row>
  </sheetData>
  <sheetProtection/>
  <mergeCells count="2">
    <mergeCell ref="B2:C3"/>
    <mergeCell ref="D2:E3"/>
  </mergeCells>
  <printOptions horizontalCentered="1" verticalCentered="1"/>
  <pageMargins left="0.2362204724409449" right="0.2362204724409449" top="0.7874015748031497" bottom="0.6692913385826772" header="0.31496062992125984" footer="0.31496062992125984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4">
    <pageSetUpPr fitToPage="1"/>
  </sheetPr>
  <dimension ref="A1:S32"/>
  <sheetViews>
    <sheetView showGridLines="0" showZeros="0" tabSelected="1" zoomScale="75" zoomScaleNormal="75" zoomScalePageLayoutView="0" workbookViewId="0" topLeftCell="A1">
      <selection activeCell="K18" sqref="K18"/>
    </sheetView>
  </sheetViews>
  <sheetFormatPr defaultColWidth="9.00390625" defaultRowHeight="12.75"/>
  <cols>
    <col min="1" max="1" width="15.375" style="243" customWidth="1"/>
    <col min="2" max="2" width="23.125" style="243" customWidth="1"/>
    <col min="3" max="4" width="15.75390625" style="290" customWidth="1"/>
    <col min="5" max="6" width="15.75390625" style="291" customWidth="1"/>
    <col min="7" max="7" width="3.375" style="243" customWidth="1"/>
    <col min="8" max="8" width="23.00390625" style="243" customWidth="1"/>
    <col min="9" max="9" width="28.875" style="243" customWidth="1"/>
    <col min="10" max="10" width="16.875" style="292" customWidth="1"/>
    <col min="11" max="11" width="16.375" style="292" customWidth="1"/>
    <col min="12" max="12" width="18.75390625" style="291" customWidth="1"/>
    <col min="13" max="13" width="15.75390625" style="291" customWidth="1"/>
    <col min="14" max="16384" width="9.125" style="243" customWidth="1"/>
  </cols>
  <sheetData>
    <row r="1" spans="1:6" s="224" customFormat="1" ht="19.5" customHeight="1">
      <c r="A1" s="299" t="s">
        <v>177</v>
      </c>
      <c r="B1" s="293"/>
      <c r="C1" s="293"/>
      <c r="D1" s="293"/>
      <c r="E1" s="297"/>
      <c r="F1" s="297"/>
    </row>
    <row r="2" spans="1:6" s="224" customFormat="1" ht="7.5" customHeight="1" thickBot="1">
      <c r="A2" s="299"/>
      <c r="B2" s="293"/>
      <c r="C2" s="293"/>
      <c r="D2" s="293"/>
      <c r="E2" s="297"/>
      <c r="F2" s="297"/>
    </row>
    <row r="3" spans="1:13" s="229" customFormat="1" ht="15.75" customHeight="1" thickTop="1">
      <c r="A3" s="225"/>
      <c r="B3" s="225" t="s">
        <v>82</v>
      </c>
      <c r="C3" s="226" t="s">
        <v>39</v>
      </c>
      <c r="D3" s="226"/>
      <c r="E3" s="227" t="s">
        <v>40</v>
      </c>
      <c r="F3" s="228"/>
      <c r="H3" s="225" t="s">
        <v>38</v>
      </c>
      <c r="I3" s="225" t="s">
        <v>82</v>
      </c>
      <c r="J3" s="226" t="s">
        <v>39</v>
      </c>
      <c r="K3" s="226"/>
      <c r="L3" s="227" t="s">
        <v>40</v>
      </c>
      <c r="M3" s="228"/>
    </row>
    <row r="4" spans="1:14" s="229" customFormat="1" ht="15.75" customHeight="1" thickBot="1">
      <c r="A4" s="230"/>
      <c r="B4" s="230"/>
      <c r="C4" s="298" t="s">
        <v>162</v>
      </c>
      <c r="D4" s="232" t="s">
        <v>163</v>
      </c>
      <c r="E4" s="231" t="s">
        <v>162</v>
      </c>
      <c r="F4" s="232" t="s">
        <v>163</v>
      </c>
      <c r="G4" s="233"/>
      <c r="H4" s="234"/>
      <c r="I4" s="234"/>
      <c r="J4" s="298" t="s">
        <v>162</v>
      </c>
      <c r="K4" s="232" t="s">
        <v>163</v>
      </c>
      <c r="L4" s="231" t="s">
        <v>162</v>
      </c>
      <c r="M4" s="232" t="s">
        <v>163</v>
      </c>
      <c r="N4" s="233"/>
    </row>
    <row r="5" spans="1:19" s="229" customFormat="1" ht="15.75" customHeight="1" thickBot="1" thickTop="1">
      <c r="A5" s="235"/>
      <c r="B5" s="235"/>
      <c r="C5" s="236"/>
      <c r="D5" s="236"/>
      <c r="E5" s="236"/>
      <c r="F5" s="236"/>
      <c r="G5" s="233"/>
      <c r="H5" s="237"/>
      <c r="I5" s="237"/>
      <c r="J5" s="236"/>
      <c r="K5" s="236"/>
      <c r="L5" s="236"/>
      <c r="M5" s="236"/>
      <c r="N5" s="233"/>
      <c r="O5" s="233"/>
      <c r="P5" s="233"/>
      <c r="Q5" s="233"/>
      <c r="R5" s="233"/>
      <c r="S5" s="233"/>
    </row>
    <row r="6" spans="1:19" ht="24" customHeight="1" thickTop="1">
      <c r="A6" s="411" t="s">
        <v>41</v>
      </c>
      <c r="B6" s="411" t="s">
        <v>78</v>
      </c>
      <c r="C6" s="410"/>
      <c r="D6" s="238"/>
      <c r="E6" s="301">
        <v>496055.36400000006</v>
      </c>
      <c r="F6" s="334">
        <v>6253411.48</v>
      </c>
      <c r="G6" s="239"/>
      <c r="H6" s="240" t="s">
        <v>42</v>
      </c>
      <c r="I6" s="240" t="s">
        <v>78</v>
      </c>
      <c r="J6" s="241">
        <f>SUM(J7:J9)</f>
        <v>8</v>
      </c>
      <c r="K6" s="242">
        <f>SUM(K7:K9)</f>
        <v>7</v>
      </c>
      <c r="L6" s="301">
        <v>37000</v>
      </c>
      <c r="M6" s="334">
        <v>0</v>
      </c>
      <c r="N6" s="239"/>
      <c r="O6" s="239"/>
      <c r="P6" s="239"/>
      <c r="Q6" s="239"/>
      <c r="R6" s="239"/>
      <c r="S6" s="239"/>
    </row>
    <row r="7" spans="1:13" ht="19.5" customHeight="1">
      <c r="A7" s="252" t="s">
        <v>6</v>
      </c>
      <c r="B7" s="415" t="s">
        <v>7</v>
      </c>
      <c r="C7" s="429">
        <v>2.386529</v>
      </c>
      <c r="D7" s="430">
        <v>1.2731360000000003</v>
      </c>
      <c r="E7" s="245"/>
      <c r="F7" s="246"/>
      <c r="H7" s="244" t="s">
        <v>6</v>
      </c>
      <c r="I7" s="244" t="s">
        <v>8</v>
      </c>
      <c r="J7" s="247" t="s">
        <v>164</v>
      </c>
      <c r="K7" s="254" t="s">
        <v>164</v>
      </c>
      <c r="L7" s="245"/>
      <c r="M7" s="246"/>
    </row>
    <row r="8" spans="1:13" ht="19.5" customHeight="1">
      <c r="A8" s="252"/>
      <c r="B8" s="415" t="s">
        <v>9</v>
      </c>
      <c r="C8" s="431" t="s">
        <v>164</v>
      </c>
      <c r="D8" s="432" t="s">
        <v>164</v>
      </c>
      <c r="E8" s="245"/>
      <c r="F8" s="246"/>
      <c r="H8" s="244"/>
      <c r="I8" s="244" t="s">
        <v>10</v>
      </c>
      <c r="J8" s="247" t="s">
        <v>164</v>
      </c>
      <c r="K8" s="254" t="s">
        <v>164</v>
      </c>
      <c r="L8" s="245"/>
      <c r="M8" s="246"/>
    </row>
    <row r="9" spans="1:13" ht="19.5" customHeight="1">
      <c r="A9" s="252"/>
      <c r="B9" s="415" t="s">
        <v>11</v>
      </c>
      <c r="C9" s="429">
        <v>0.01014</v>
      </c>
      <c r="D9" s="430">
        <v>0.17208</v>
      </c>
      <c r="E9" s="245"/>
      <c r="F9" s="246"/>
      <c r="H9" s="244"/>
      <c r="I9" s="244" t="s">
        <v>12</v>
      </c>
      <c r="J9" s="247">
        <v>8</v>
      </c>
      <c r="K9" s="254">
        <v>7</v>
      </c>
      <c r="L9" s="245"/>
      <c r="M9" s="246"/>
    </row>
    <row r="10" spans="1:13" ht="19.5" customHeight="1">
      <c r="A10" s="252"/>
      <c r="B10" s="415" t="s">
        <v>13</v>
      </c>
      <c r="C10" s="429" t="s">
        <v>164</v>
      </c>
      <c r="D10" s="430" t="s">
        <v>164</v>
      </c>
      <c r="E10" s="245"/>
      <c r="F10" s="246"/>
      <c r="H10" s="248" t="s">
        <v>15</v>
      </c>
      <c r="I10" s="248" t="s">
        <v>78</v>
      </c>
      <c r="J10" s="249">
        <f>SUM(J11:J14)</f>
        <v>240</v>
      </c>
      <c r="K10" s="250">
        <f>SUM(K11:K14)</f>
        <v>173</v>
      </c>
      <c r="L10" s="309">
        <f>SUM(L11:L14)</f>
        <v>13957700</v>
      </c>
      <c r="M10" s="395">
        <f>SUM(M11:M14)</f>
        <v>9726900</v>
      </c>
    </row>
    <row r="11" spans="1:13" ht="19.5" customHeight="1">
      <c r="A11" s="252"/>
      <c r="B11" s="415" t="s">
        <v>14</v>
      </c>
      <c r="C11" s="429">
        <v>0.00028000000000000003</v>
      </c>
      <c r="D11" s="430">
        <v>2.24234</v>
      </c>
      <c r="E11" s="245"/>
      <c r="F11" s="246"/>
      <c r="H11" s="244" t="s">
        <v>6</v>
      </c>
      <c r="I11" s="417" t="s">
        <v>169</v>
      </c>
      <c r="J11" s="253">
        <v>205</v>
      </c>
      <c r="K11" s="254">
        <v>159</v>
      </c>
      <c r="L11" s="255">
        <v>12080200</v>
      </c>
      <c r="M11" s="438">
        <v>9241400</v>
      </c>
    </row>
    <row r="12" spans="1:13" ht="19.5" customHeight="1">
      <c r="A12" s="252"/>
      <c r="B12" s="415" t="s">
        <v>16</v>
      </c>
      <c r="C12" s="429">
        <v>5.376585000000002</v>
      </c>
      <c r="D12" s="430">
        <v>207.55485330000002</v>
      </c>
      <c r="E12" s="245"/>
      <c r="F12" s="246"/>
      <c r="H12" s="252" t="s">
        <v>57</v>
      </c>
      <c r="I12" s="390" t="s">
        <v>18</v>
      </c>
      <c r="J12" s="253">
        <v>17</v>
      </c>
      <c r="K12" s="393">
        <v>6</v>
      </c>
      <c r="L12" s="394">
        <v>264500</v>
      </c>
      <c r="M12" s="340">
        <v>50500</v>
      </c>
    </row>
    <row r="13" spans="1:13" ht="19.5" customHeight="1">
      <c r="A13" s="252"/>
      <c r="B13" s="415" t="s">
        <v>17</v>
      </c>
      <c r="C13" s="429" t="s">
        <v>164</v>
      </c>
      <c r="D13" s="433" t="s">
        <v>164</v>
      </c>
      <c r="E13" s="245"/>
      <c r="F13" s="246"/>
      <c r="H13" s="391"/>
      <c r="I13" s="390" t="s">
        <v>43</v>
      </c>
      <c r="J13" s="292">
        <v>18</v>
      </c>
      <c r="K13" s="436">
        <v>8</v>
      </c>
      <c r="L13" s="291">
        <v>1613000</v>
      </c>
      <c r="M13" s="437">
        <v>435000</v>
      </c>
    </row>
    <row r="14" spans="1:13" ht="19.5" customHeight="1">
      <c r="A14" s="252"/>
      <c r="B14" s="415" t="s">
        <v>17</v>
      </c>
      <c r="C14" s="431">
        <v>20</v>
      </c>
      <c r="D14" s="432">
        <v>100</v>
      </c>
      <c r="E14" s="245"/>
      <c r="F14" s="246"/>
      <c r="H14" s="392"/>
      <c r="I14" s="390"/>
      <c r="J14" s="419" t="s">
        <v>164</v>
      </c>
      <c r="K14" s="420" t="s">
        <v>164</v>
      </c>
      <c r="M14" s="421" t="s">
        <v>164</v>
      </c>
    </row>
    <row r="15" spans="1:13" s="258" customFormat="1" ht="19.5" customHeight="1">
      <c r="A15" s="252"/>
      <c r="B15" s="415" t="s">
        <v>19</v>
      </c>
      <c r="C15" s="429" t="s">
        <v>164</v>
      </c>
      <c r="D15" s="434">
        <v>12.0317</v>
      </c>
      <c r="E15" s="285"/>
      <c r="F15" s="257"/>
      <c r="H15" s="248" t="s">
        <v>21</v>
      </c>
      <c r="I15" s="248" t="s">
        <v>57</v>
      </c>
      <c r="J15" s="424" t="s">
        <v>164</v>
      </c>
      <c r="K15" s="425" t="s">
        <v>164</v>
      </c>
      <c r="L15" s="309">
        <v>24251287.26890001</v>
      </c>
      <c r="M15" s="251">
        <v>26651757.963000033</v>
      </c>
    </row>
    <row r="16" spans="1:13" s="259" customFormat="1" ht="20.25" customHeight="1">
      <c r="A16" s="412"/>
      <c r="B16" s="415" t="s">
        <v>142</v>
      </c>
      <c r="C16" s="429" t="s">
        <v>164</v>
      </c>
      <c r="D16" s="432" t="s">
        <v>164</v>
      </c>
      <c r="E16" s="260"/>
      <c r="F16" s="406"/>
      <c r="H16" s="263" t="s">
        <v>6</v>
      </c>
      <c r="I16" s="370" t="s">
        <v>118</v>
      </c>
      <c r="J16" s="382">
        <v>20658807</v>
      </c>
      <c r="K16" s="388">
        <v>45460532</v>
      </c>
      <c r="L16" s="264">
        <v>11258636.877400013</v>
      </c>
      <c r="M16" s="373">
        <v>22747243.203000035</v>
      </c>
    </row>
    <row r="17" spans="1:13" s="259" customFormat="1" ht="20.25" customHeight="1">
      <c r="A17" s="413"/>
      <c r="B17" s="415" t="s">
        <v>20</v>
      </c>
      <c r="C17" s="429" t="s">
        <v>164</v>
      </c>
      <c r="D17" s="435">
        <v>0.0052</v>
      </c>
      <c r="E17" s="407"/>
      <c r="F17" s="408"/>
      <c r="H17" s="263"/>
      <c r="I17" s="371" t="s">
        <v>119</v>
      </c>
      <c r="J17" s="402">
        <v>13917261</v>
      </c>
      <c r="K17" s="403">
        <v>37190529</v>
      </c>
      <c r="L17" s="404">
        <v>7584629.565600007</v>
      </c>
      <c r="M17" s="405">
        <v>18609442.476000004</v>
      </c>
    </row>
    <row r="18" spans="1:13" ht="20.25" customHeight="1" thickBot="1">
      <c r="A18" s="368"/>
      <c r="B18" s="416" t="s">
        <v>43</v>
      </c>
      <c r="C18" s="426" t="s">
        <v>164</v>
      </c>
      <c r="D18" s="427" t="s">
        <v>164</v>
      </c>
      <c r="E18" s="409"/>
      <c r="F18" s="414"/>
      <c r="H18" s="244"/>
      <c r="I18" s="244" t="s">
        <v>24</v>
      </c>
      <c r="J18" s="387"/>
      <c r="K18" s="389"/>
      <c r="L18" s="339">
        <v>216251.34000000003</v>
      </c>
      <c r="M18" s="374">
        <v>677737.15</v>
      </c>
    </row>
    <row r="19" spans="8:13" ht="19.5" customHeight="1" thickBot="1" thickTop="1">
      <c r="H19" s="244"/>
      <c r="I19" s="244" t="s">
        <v>27</v>
      </c>
      <c r="J19" s="377"/>
      <c r="K19" s="378"/>
      <c r="L19" s="401">
        <v>0</v>
      </c>
      <c r="M19" s="374">
        <v>0</v>
      </c>
    </row>
    <row r="20" spans="1:13" ht="19.5" customHeight="1" thickBot="1" thickTop="1">
      <c r="A20" s="261" t="s">
        <v>22</v>
      </c>
      <c r="B20" s="261"/>
      <c r="C20" s="396">
        <f>C21+C25+C28</f>
        <v>268</v>
      </c>
      <c r="D20" s="397">
        <f>D21+D25+D28</f>
        <v>69</v>
      </c>
      <c r="E20" s="423">
        <v>1391</v>
      </c>
      <c r="F20" s="262">
        <v>0</v>
      </c>
      <c r="H20" s="368"/>
      <c r="I20" s="306" t="s">
        <v>29</v>
      </c>
      <c r="J20" s="369"/>
      <c r="K20" s="367"/>
      <c r="L20" s="372">
        <v>12776399.051499998</v>
      </c>
      <c r="M20" s="375">
        <v>3226777.610000001</v>
      </c>
    </row>
    <row r="21" spans="1:6" ht="19.5" customHeight="1" thickTop="1">
      <c r="A21" s="265" t="s">
        <v>23</v>
      </c>
      <c r="B21" s="265" t="s">
        <v>78</v>
      </c>
      <c r="C21" s="266">
        <f>SUM(C22:C24)</f>
        <v>7</v>
      </c>
      <c r="D21" s="267">
        <f>SUM(D22:D24)</f>
        <v>14</v>
      </c>
      <c r="E21" s="268"/>
      <c r="F21" s="269"/>
    </row>
    <row r="22" spans="1:13" ht="19.5" customHeight="1">
      <c r="A22" s="244" t="s">
        <v>25</v>
      </c>
      <c r="B22" s="244" t="s">
        <v>26</v>
      </c>
      <c r="C22" s="270">
        <v>1</v>
      </c>
      <c r="D22" s="254">
        <v>1</v>
      </c>
      <c r="E22" s="271"/>
      <c r="F22" s="257"/>
      <c r="H22" s="275"/>
      <c r="I22" s="275"/>
      <c r="J22" s="256"/>
      <c r="K22" s="256"/>
      <c r="L22" s="276"/>
      <c r="M22" s="276"/>
    </row>
    <row r="23" spans="1:14" ht="24" customHeight="1">
      <c r="A23" s="244"/>
      <c r="B23" s="244" t="s">
        <v>28</v>
      </c>
      <c r="C23" s="270">
        <v>0</v>
      </c>
      <c r="D23" s="254">
        <v>1</v>
      </c>
      <c r="E23" s="271"/>
      <c r="F23" s="257"/>
      <c r="H23" s="279"/>
      <c r="I23" s="279"/>
      <c r="J23" s="280"/>
      <c r="K23" s="280"/>
      <c r="L23" s="281"/>
      <c r="M23" s="281"/>
      <c r="N23" s="229"/>
    </row>
    <row r="24" spans="1:14" ht="19.5" customHeight="1">
      <c r="A24" s="244"/>
      <c r="B24" s="244" t="s">
        <v>30</v>
      </c>
      <c r="C24" s="273">
        <v>6</v>
      </c>
      <c r="D24" s="274">
        <v>12</v>
      </c>
      <c r="E24" s="271"/>
      <c r="F24" s="257"/>
      <c r="H24" s="279"/>
      <c r="I24" s="279"/>
      <c r="J24" s="282"/>
      <c r="K24" s="282"/>
      <c r="L24" s="281"/>
      <c r="M24" s="281"/>
      <c r="N24" s="229"/>
    </row>
    <row r="25" spans="1:14" ht="19.5" customHeight="1">
      <c r="A25" s="265" t="s">
        <v>31</v>
      </c>
      <c r="B25" s="277" t="s">
        <v>78</v>
      </c>
      <c r="C25" s="278">
        <f>SUM(C26:C27)</f>
        <v>0</v>
      </c>
      <c r="D25" s="267">
        <f>SUM(D26:D27)</f>
        <v>0</v>
      </c>
      <c r="E25" s="268"/>
      <c r="F25" s="269"/>
      <c r="H25" s="279"/>
      <c r="I25" s="279"/>
      <c r="J25" s="282"/>
      <c r="K25" s="282"/>
      <c r="L25" s="295"/>
      <c r="M25" s="295"/>
      <c r="N25" s="229"/>
    </row>
    <row r="26" spans="1:14" ht="24" customHeight="1">
      <c r="A26" s="244" t="s">
        <v>25</v>
      </c>
      <c r="B26" s="244" t="s">
        <v>32</v>
      </c>
      <c r="C26" s="270">
        <v>0</v>
      </c>
      <c r="D26" s="254">
        <v>0</v>
      </c>
      <c r="E26" s="271"/>
      <c r="F26" s="257"/>
      <c r="H26" s="279"/>
      <c r="I26" s="279"/>
      <c r="J26" s="280"/>
      <c r="K26" s="280"/>
      <c r="L26" s="295"/>
      <c r="M26" s="296"/>
      <c r="N26" s="229"/>
    </row>
    <row r="27" spans="1:14" ht="19.5" customHeight="1">
      <c r="A27" s="244"/>
      <c r="B27" s="244" t="s">
        <v>33</v>
      </c>
      <c r="C27" s="270">
        <v>0</v>
      </c>
      <c r="D27" s="254">
        <v>0</v>
      </c>
      <c r="E27" s="271"/>
      <c r="F27" s="257"/>
      <c r="H27" s="275"/>
      <c r="I27" s="275"/>
      <c r="J27" s="282"/>
      <c r="K27" s="282"/>
      <c r="L27" s="281"/>
      <c r="M27" s="281"/>
      <c r="N27" s="229"/>
    </row>
    <row r="28" spans="1:13" ht="19.5" customHeight="1">
      <c r="A28" s="265" t="s">
        <v>34</v>
      </c>
      <c r="B28" s="265" t="s">
        <v>78</v>
      </c>
      <c r="C28" s="266">
        <f>SUM(C29:C31)</f>
        <v>261</v>
      </c>
      <c r="D28" s="267">
        <f>SUM(D29:D31)</f>
        <v>55</v>
      </c>
      <c r="E28" s="283"/>
      <c r="F28" s="284"/>
      <c r="G28" s="286"/>
      <c r="H28" s="275"/>
      <c r="I28" s="275"/>
      <c r="J28" s="256"/>
      <c r="K28" s="256"/>
      <c r="L28" s="285"/>
      <c r="M28" s="285"/>
    </row>
    <row r="29" spans="1:13" ht="19.5" customHeight="1">
      <c r="A29" s="244" t="s">
        <v>25</v>
      </c>
      <c r="B29" s="244" t="s">
        <v>35</v>
      </c>
      <c r="C29" s="270">
        <v>206</v>
      </c>
      <c r="D29" s="254">
        <v>21</v>
      </c>
      <c r="E29" s="271"/>
      <c r="F29" s="257"/>
      <c r="G29" s="286"/>
      <c r="H29" s="275"/>
      <c r="I29" s="275"/>
      <c r="J29" s="256"/>
      <c r="K29" s="256"/>
      <c r="L29" s="285"/>
      <c r="M29" s="285"/>
    </row>
    <row r="30" spans="1:13" ht="25.5" customHeight="1">
      <c r="A30" s="244"/>
      <c r="B30" s="244" t="s">
        <v>36</v>
      </c>
      <c r="C30" s="270">
        <v>0</v>
      </c>
      <c r="D30" s="254">
        <v>2</v>
      </c>
      <c r="E30" s="271"/>
      <c r="F30" s="257"/>
      <c r="H30" s="275"/>
      <c r="I30" s="275"/>
      <c r="J30" s="256"/>
      <c r="K30" s="256"/>
      <c r="L30" s="285"/>
      <c r="M30" s="285"/>
    </row>
    <row r="31" spans="1:9" ht="18" customHeight="1" thickBot="1">
      <c r="A31" s="272"/>
      <c r="B31" s="272" t="s">
        <v>30</v>
      </c>
      <c r="C31" s="398">
        <v>55</v>
      </c>
      <c r="D31" s="287">
        <v>32</v>
      </c>
      <c r="E31" s="288"/>
      <c r="F31" s="289"/>
      <c r="H31" s="175"/>
      <c r="I31" s="175"/>
    </row>
    <row r="32" spans="1:2" ht="16.5" thickTop="1">
      <c r="A32" s="337" t="s">
        <v>44</v>
      </c>
      <c r="B32" s="175"/>
    </row>
  </sheetData>
  <sheetProtection/>
  <printOptions horizontalCentered="1" verticalCentered="1"/>
  <pageMargins left="0.22" right="0.28" top="0.4" bottom="0.59" header="0.2" footer="0.1968503937007874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osób na całej granicy</dc:title>
  <dc:subject/>
  <dc:creator>Anonim</dc:creator>
  <cp:keywords/>
  <dc:description/>
  <cp:lastModifiedBy>adminsd</cp:lastModifiedBy>
  <cp:lastPrinted>2013-04-24T09:15:30Z</cp:lastPrinted>
  <dcterms:created xsi:type="dcterms:W3CDTF">1997-12-03T13:57:01Z</dcterms:created>
  <dcterms:modified xsi:type="dcterms:W3CDTF">2013-05-02T11:24:57Z</dcterms:modified>
  <cp:category/>
  <cp:version/>
  <cp:contentType/>
  <cp:contentStatus/>
</cp:coreProperties>
</file>