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970" windowWidth="19320" windowHeight="8670" tabRatio="949" activeTab="4"/>
  </bookViews>
  <sheets>
    <sheet name="Jednostki SG" sheetId="1" r:id="rId1"/>
    <sheet name="Osobwy ruch graniczny" sheetId="2" r:id="rId2"/>
    <sheet name="Ruch środki transportu" sheetId="3" r:id="rId3"/>
    <sheet name="Zatrzymani" sheetId="4" r:id="rId4"/>
    <sheet name="Przekazani przyjęci" sheetId="5" r:id="rId5"/>
    <sheet name="Ujawniony przemyt wg rodzaju" sheetId="6" r:id="rId6"/>
    <sheet name="Ujawniony przemyt wg miejsca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cessDatabase" hidden="1">"C:\BIURO_SG\TABELE\STAT_96\szablon za 1996 rok.mdb"</definedName>
    <definedName name="darek" localSheetId="4" hidden="1">{#N/A,#N/A,FALSE,"23"}</definedName>
    <definedName name="darek" localSheetId="5" hidden="1">{#N/A,#N/A,FALSE,"23"}</definedName>
    <definedName name="darek" hidden="1">{#N/A,#N/A,FALSE,"23"}</definedName>
    <definedName name="K_NIEZEZWOLENIA" localSheetId="1">'[2]Baza 2005'!#REF!</definedName>
    <definedName name="K_NIEZEZWOLENIA" localSheetId="4">'[4]Baza 2005'!#REF!</definedName>
    <definedName name="K_NIEZEZWOLENIA" localSheetId="2">'[2]Baza 2005'!#REF!</definedName>
    <definedName name="K_NIEZEZWOLENIA" localSheetId="5">'[5]Baza 2005'!#REF!</definedName>
    <definedName name="K_NIEZEZWOLENIA" localSheetId="3">'[3]Baza 2005'!#REF!</definedName>
    <definedName name="K_NIEZEZWOLENIA">'[1]Baza 2005'!#REF!</definedName>
    <definedName name="wrn.cudzoziemcy._.wydaleni._.99." localSheetId="1" hidden="1">{#N/A,#N/A,FALSE,"24"}</definedName>
    <definedName name="wrn.cudzoziemcy._.wydaleni._.99." localSheetId="4" hidden="1">{#N/A,#N/A,FALSE,"24"}</definedName>
    <definedName name="wrn.cudzoziemcy._.wydaleni._.99." localSheetId="2" hidden="1">{#N/A,#N/A,FALSE,"24"}</definedName>
    <definedName name="wrn.cudzoziemcy._.wydaleni._.99." localSheetId="5" hidden="1">{#N/A,#N/A,FALSE,"24"}</definedName>
    <definedName name="wrn.cudzoziemcy._.wydaleni._.99." localSheetId="3" hidden="1">{#N/A,#N/A,FALSE,"24"}</definedName>
    <definedName name="wrn.cudzoziemcy._.wydaleni._.99." hidden="1">{#N/A,#N/A,FALSE,"24"}</definedName>
    <definedName name="wrn.Przyjęci._.do._.RP._.99." localSheetId="1" hidden="1">{#N/A,#N/A,FALSE,"23"}</definedName>
    <definedName name="wrn.Przyjęci._.do._.RP._.99." localSheetId="4" hidden="1">{#N/A,#N/A,FALSE,"23"}</definedName>
    <definedName name="wrn.Przyjęci._.do._.RP._.99." localSheetId="2" hidden="1">{#N/A,#N/A,FALSE,"23"}</definedName>
    <definedName name="wrn.Przyjęci._.do._.RP._.99." localSheetId="5" hidden="1">{#N/A,#N/A,FALSE,"23"}</definedName>
    <definedName name="wrn.Przyjęci._.do._.RP._.99." localSheetId="3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<sst xmlns="http://schemas.openxmlformats.org/spreadsheetml/2006/main" count="504" uniqueCount="242">
  <si>
    <t>razem granica wewnętrzna UE</t>
  </si>
  <si>
    <t>Nadwiślański</t>
  </si>
  <si>
    <t>placówki SG</t>
  </si>
  <si>
    <t>na granicy zewnętrznej UE</t>
  </si>
  <si>
    <t>na granicy wewnętrznej UE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</si>
  <si>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</si>
  <si>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</si>
  <si>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</si>
  <si>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</si>
  <si>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</si>
  <si>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</si>
  <si>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</si>
  <si>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</si>
  <si>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 xml:space="preserve">kokaina </t>
  </si>
  <si>
    <t>pojazdy mechaniczne</t>
  </si>
  <si>
    <t>marihuana</t>
  </si>
  <si>
    <t>ecstasy</t>
  </si>
  <si>
    <t>motocykle</t>
  </si>
  <si>
    <t>LSD</t>
  </si>
  <si>
    <t>towary handlowe</t>
  </si>
  <si>
    <t>broń i amunicja</t>
  </si>
  <si>
    <t xml:space="preserve">   broń</t>
  </si>
  <si>
    <t>alkohol</t>
  </si>
  <si>
    <t xml:space="preserve">       w tym:</t>
  </si>
  <si>
    <t>broń palna</t>
  </si>
  <si>
    <t>waluta obca</t>
  </si>
  <si>
    <t>broń gazowa</t>
  </si>
  <si>
    <t>inne towary</t>
  </si>
  <si>
    <t>inna</t>
  </si>
  <si>
    <t xml:space="preserve">    amunicja</t>
  </si>
  <si>
    <t>amunicja ostra</t>
  </si>
  <si>
    <t>amunicja gazowa</t>
  </si>
  <si>
    <t>razem na zewnętrznym odcinku granicy UE</t>
  </si>
  <si>
    <t>razem na wewnętrznym odcinku granicy UE</t>
  </si>
  <si>
    <t>Rodzaj</t>
  </si>
  <si>
    <t>ilość</t>
  </si>
  <si>
    <t xml:space="preserve">wartość </t>
  </si>
  <si>
    <t>narkotyki</t>
  </si>
  <si>
    <t>dobra kultury</t>
  </si>
  <si>
    <t>liczba</t>
  </si>
  <si>
    <t>wartość w zł</t>
  </si>
  <si>
    <t xml:space="preserve">                             alkohol</t>
  </si>
  <si>
    <t xml:space="preserve">                             papierosy</t>
  </si>
  <si>
    <t xml:space="preserve">                                       alkohol</t>
  </si>
  <si>
    <t xml:space="preserve">                                       papierosy</t>
  </si>
  <si>
    <t>inne</t>
  </si>
  <si>
    <t>Źródło: Zarząd Graniczny KGSG</t>
  </si>
  <si>
    <t>miejsce zatrzymania</t>
  </si>
  <si>
    <t xml:space="preserve">             wg miejsca zatrzymania i wybranych rodzajów przedmiotu (wartość - dane szacunkowe)</t>
  </si>
  <si>
    <t>poza strefą nadgraniczną</t>
  </si>
  <si>
    <r>
      <t xml:space="preserve">Oddział SG
</t>
    </r>
    <r>
      <rPr>
        <sz val="10"/>
        <rFont val="Times New Roman CE"/>
        <family val="1"/>
      </rPr>
      <t>jednostka organizacyjna</t>
    </r>
  </si>
  <si>
    <t>długość odcinka</t>
  </si>
  <si>
    <t>(na odcinku granicy)</t>
  </si>
  <si>
    <t>Warmińsko - Mazurski</t>
  </si>
  <si>
    <t>Podlaski</t>
  </si>
  <si>
    <t>Nadbużański</t>
  </si>
  <si>
    <t>Bieszczadzki</t>
  </si>
  <si>
    <t>Morski</t>
  </si>
  <si>
    <t xml:space="preserve"> </t>
  </si>
  <si>
    <t>RAZEM</t>
  </si>
  <si>
    <t>ogółem</t>
  </si>
  <si>
    <t>odcinek granicy</t>
  </si>
  <si>
    <t>/</t>
  </si>
  <si>
    <t>Rosja</t>
  </si>
  <si>
    <t>Litwa</t>
  </si>
  <si>
    <t>Białoruś</t>
  </si>
  <si>
    <t>Ukraina</t>
  </si>
  <si>
    <t>Słowacja</t>
  </si>
  <si>
    <t>Czechy</t>
  </si>
  <si>
    <t>Niemcy</t>
  </si>
  <si>
    <t>morska</t>
  </si>
  <si>
    <t>lotnicza</t>
  </si>
  <si>
    <t>udział %</t>
  </si>
  <si>
    <t>w tym:</t>
  </si>
  <si>
    <t>obywatele RP</t>
  </si>
  <si>
    <t>cudzoziemcy</t>
  </si>
  <si>
    <t>w całości</t>
  </si>
  <si>
    <t>z Polski</t>
  </si>
  <si>
    <t>do Polski</t>
  </si>
  <si>
    <t>razem</t>
  </si>
  <si>
    <t>odcinek</t>
  </si>
  <si>
    <t>ruchu</t>
  </si>
  <si>
    <t>granicy</t>
  </si>
  <si>
    <t>wyszczególnienie</t>
  </si>
  <si>
    <t xml:space="preserve">udział % </t>
  </si>
  <si>
    <t xml:space="preserve">Ogółem  </t>
  </si>
  <si>
    <t>samochody osobowe</t>
  </si>
  <si>
    <t>autobusy</t>
  </si>
  <si>
    <t>samochody ciężarowe</t>
  </si>
  <si>
    <t>obywatelstwo</t>
  </si>
  <si>
    <t>razem granica zewnętrzna UE</t>
  </si>
  <si>
    <t>Razem obywatele państw trzecich</t>
  </si>
  <si>
    <t>Razem obywatele UE/EOG</t>
  </si>
  <si>
    <t>Nadodrzański</t>
  </si>
  <si>
    <t xml:space="preserve">     (bez przekazanych) - wg obywatelstw - podsumowanie</t>
  </si>
  <si>
    <t>BLR</t>
  </si>
  <si>
    <t>CHN</t>
  </si>
  <si>
    <t>GEO</t>
  </si>
  <si>
    <t>IND</t>
  </si>
  <si>
    <t>IRN</t>
  </si>
  <si>
    <t>IRQ</t>
  </si>
  <si>
    <t>MDA</t>
  </si>
  <si>
    <t>NGA</t>
  </si>
  <si>
    <t>RUS</t>
  </si>
  <si>
    <t>SYR</t>
  </si>
  <si>
    <t>TUR</t>
  </si>
  <si>
    <t>UKR</t>
  </si>
  <si>
    <t>VNM</t>
  </si>
  <si>
    <t>XXX</t>
  </si>
  <si>
    <t>POL</t>
  </si>
  <si>
    <t>Źródło: SZTAB KGSG</t>
  </si>
  <si>
    <r>
      <t xml:space="preserve">morska
</t>
    </r>
    <r>
      <rPr>
        <sz val="8"/>
        <rFont val="Times New Roman CE"/>
        <family val="0"/>
      </rPr>
      <t>połączenia zewnętrzne</t>
    </r>
  </si>
  <si>
    <r>
      <t xml:space="preserve">lotnicza
</t>
    </r>
    <r>
      <rPr>
        <sz val="8"/>
        <rFont val="Times New Roman CE"/>
        <family val="0"/>
      </rPr>
      <t>połączenia zewnętrzne</t>
    </r>
  </si>
  <si>
    <r>
      <t xml:space="preserve">morska
</t>
    </r>
    <r>
      <rPr>
        <sz val="8"/>
        <rFont val="Times New Roman CE"/>
        <family val="0"/>
      </rPr>
      <t>połączenia wewnętrzne</t>
    </r>
  </si>
  <si>
    <r>
      <t xml:space="preserve">lotnicza
</t>
    </r>
    <r>
      <rPr>
        <sz val="8"/>
        <rFont val="Times New Roman CE"/>
        <family val="0"/>
      </rPr>
      <t>połączenia wewnętrzne</t>
    </r>
  </si>
  <si>
    <t>AFG</t>
  </si>
  <si>
    <t>ARM</t>
  </si>
  <si>
    <t>EGY</t>
  </si>
  <si>
    <t>BGD</t>
  </si>
  <si>
    <t>UZB</t>
  </si>
  <si>
    <t>LTU</t>
  </si>
  <si>
    <t>*umowa o małym ruchu granicznym pomiędzy Polską a Ukrainą weszła w życie z dniem 1 lipca 2009 r.</t>
  </si>
  <si>
    <t>COD</t>
  </si>
  <si>
    <t>DZA</t>
  </si>
  <si>
    <t>LBN</t>
  </si>
  <si>
    <t>CZE</t>
  </si>
  <si>
    <t>ESP</t>
  </si>
  <si>
    <t>GRC</t>
  </si>
  <si>
    <t>MNG</t>
  </si>
  <si>
    <t>ALB</t>
  </si>
  <si>
    <t>KAZ</t>
  </si>
  <si>
    <t>PAK</t>
  </si>
  <si>
    <t>KGZ</t>
  </si>
  <si>
    <t>COL</t>
  </si>
  <si>
    <t>LKA</t>
  </si>
  <si>
    <t>USA</t>
  </si>
  <si>
    <t>AUT</t>
  </si>
  <si>
    <t>DEU</t>
  </si>
  <si>
    <t>SWE</t>
  </si>
  <si>
    <t>grzyby halucynogenne</t>
  </si>
  <si>
    <t>BRA</t>
  </si>
  <si>
    <t>JPN</t>
  </si>
  <si>
    <t>MKD</t>
  </si>
  <si>
    <t>* umowa o małym ruchu granicznym pomiędzy Polską a Federacją Rosyjską weszła w życie z dniem 27 lipca 2012 r.</t>
  </si>
  <si>
    <t>16 placówek
9 przejść</t>
  </si>
  <si>
    <t>20 placówek
11 przejść</t>
  </si>
  <si>
    <t>AUS</t>
  </si>
  <si>
    <t>AZE</t>
  </si>
  <si>
    <t>BIH</t>
  </si>
  <si>
    <t>CMR</t>
  </si>
  <si>
    <t>COG</t>
  </si>
  <si>
    <t>JOR</t>
  </si>
  <si>
    <t>LBY</t>
  </si>
  <si>
    <t>PER</t>
  </si>
  <si>
    <t>SAU</t>
  </si>
  <si>
    <t>TUN</t>
  </si>
  <si>
    <t>5 placówek
5 przejść</t>
  </si>
  <si>
    <t>SDN</t>
  </si>
  <si>
    <t>GBR</t>
  </si>
  <si>
    <t>NLD</t>
  </si>
  <si>
    <t>naczepy</t>
  </si>
  <si>
    <t>inne pojazdy</t>
  </si>
  <si>
    <t>pojazdy (sam. osob. i cięż.)</t>
  </si>
  <si>
    <t>Śląsko-Małopolski</t>
  </si>
  <si>
    <t xml:space="preserve">   broń inna</t>
  </si>
  <si>
    <t>granaty</t>
  </si>
  <si>
    <t>ręczne miotacze gazu</t>
  </si>
  <si>
    <t>4 placówki
1 przejście</t>
  </si>
  <si>
    <t>31.12.2013 r.</t>
  </si>
  <si>
    <t>14 placówek
9 przejść</t>
  </si>
  <si>
    <t>CUB</t>
  </si>
  <si>
    <t>KOR</t>
  </si>
  <si>
    <t>NER</t>
  </si>
  <si>
    <t>DNK</t>
  </si>
  <si>
    <t>11 placówek
8 przejść</t>
  </si>
  <si>
    <t>11 placówek
5 przejść</t>
  </si>
  <si>
    <t>13 placówek
21 przejść</t>
  </si>
  <si>
    <t>98 placówek
70 przejść</t>
  </si>
  <si>
    <t xml:space="preserve">                                       pozostałe towary</t>
  </si>
  <si>
    <t xml:space="preserve">                             pozostałe towary</t>
  </si>
  <si>
    <t>papierosy</t>
  </si>
  <si>
    <t xml:space="preserve">   w tym m. in.:   pojazdy</t>
  </si>
  <si>
    <t xml:space="preserve">                                       pojazdy</t>
  </si>
  <si>
    <t xml:space="preserve">                       w tym:      pojazdy</t>
  </si>
  <si>
    <t>ECU</t>
  </si>
  <si>
    <t>NZL</t>
  </si>
  <si>
    <t>PRK</t>
  </si>
  <si>
    <t>RWA</t>
  </si>
  <si>
    <t>YEM</t>
  </si>
  <si>
    <t>BGR</t>
  </si>
  <si>
    <t>CAN</t>
  </si>
  <si>
    <t>FRA</t>
  </si>
  <si>
    <t>ITA</t>
  </si>
  <si>
    <t>LVA</t>
  </si>
  <si>
    <t>NOR</t>
  </si>
  <si>
    <t>MAR</t>
  </si>
  <si>
    <t>Karpacki</t>
  </si>
  <si>
    <t>7 placówki
2 przejście</t>
  </si>
  <si>
    <t>zniesienie Karpackiego OSG - z dniem 1 stycznia 2014 r.
zniesienie PSG w: Kostrzynie nad Odrą, Żywcu oraz Cieszynie, a w ich miejsce utworzenie PSG w: Gorzowie Wielkopolskim z siedzibą w Kostrzynie nad Odrą oraz Bielsku-Białej z siedzibą w Cieszynie - z dniem 1 stycznia 2014 r.</t>
  </si>
  <si>
    <t>Źródło: Zarząd do Spraw Cudzoziemców KGSG</t>
  </si>
  <si>
    <t xml:space="preserve">przyjęci do RP
</t>
  </si>
  <si>
    <t xml:space="preserve">przekazani z RP
</t>
  </si>
  <si>
    <t>CAF</t>
  </si>
  <si>
    <t>GMB</t>
  </si>
  <si>
    <t>ISL</t>
  </si>
  <si>
    <t>KOSOVO</t>
  </si>
  <si>
    <t>LBR</t>
  </si>
  <si>
    <t>MOZ</t>
  </si>
  <si>
    <t>SEN</t>
  </si>
  <si>
    <t>SOM</t>
  </si>
  <si>
    <t>SRB</t>
  </si>
  <si>
    <t>TGO</t>
  </si>
  <si>
    <t>TJK</t>
  </si>
  <si>
    <t>TWN</t>
  </si>
  <si>
    <t>TZA</t>
  </si>
  <si>
    <t>HRV</t>
  </si>
  <si>
    <t>ROU</t>
  </si>
  <si>
    <t>30.09.2014 r.</t>
  </si>
  <si>
    <t xml:space="preserve">    (oddziały, placówki Straży Granicznej itp.) - wg stanu na dzień 30 września 2014 roku</t>
  </si>
  <si>
    <t>zmiany wprowadzone
w okresie styczeń-wrzesień 2014 roku</t>
  </si>
  <si>
    <t>9 m. 2014 r.</t>
  </si>
  <si>
    <t>9 m. 2013 r.</t>
  </si>
  <si>
    <t>AGO</t>
  </si>
  <si>
    <t>DOM</t>
  </si>
  <si>
    <t>ERI</t>
  </si>
  <si>
    <t>GHA</t>
  </si>
  <si>
    <t>GIN</t>
  </si>
  <si>
    <t>N.A.</t>
  </si>
  <si>
    <t>THA</t>
  </si>
  <si>
    <t>UGA</t>
  </si>
  <si>
    <t>97 placówek
71 przejść</t>
  </si>
  <si>
    <t>20 placówek
12 przejść</t>
  </si>
  <si>
    <t xml:space="preserve">Z uwagi na zmiany w przepisach – nowa ustawa o cudzoziemcach tabela przyjęci, przekazani, wydaleni od 1 maja 2014 zawiera osoby które opuściły terytorium RP na decyzjach o zobowiązaniu do powrotu, którymi wcześniej były decyzje o zobowiązaniu do opuszczenia terytorium RP, decyzje Szefa Urzędu do Spraw Cudzoziemców o odmowie nadania statusu uchodźcy i wydaleniu oraz decyzje wojewody.
W 2013 roku tabela przyjęci, przekazani/wydaleni zawiera osoby, które zostały wydalone oraz dobrowolnie opuszczający  terytorium RP na  decyzjach szefa i wojewody. Nie zawiera osób które opuściły terytorium RP na decyzji o zobowiązaniu do opuszczenia terytorium RP. 
</t>
  </si>
  <si>
    <t>Terenowe jednostki organizacyjne Straży Granicznej</t>
  </si>
  <si>
    <t>Łącznie osobowy ruch graniczny w okresie styczeń-wrzesień 2014 roku (paszportowy, mrg, inne) - liczba przekroczeń na odcinkach granicy zewnętrznej UE</t>
  </si>
  <si>
    <t xml:space="preserve"> Mały ruch graniczny na granicy z Ukrainą w okresie styczeń-wrzesień 2014 roku*</t>
  </si>
  <si>
    <t>Mały ruch graniczny na granicy z Rosją w okresie styczeń-wrzesień 2014 roku*</t>
  </si>
  <si>
    <t>Ruch graniczny środków transportu drogowego w okresie styczeń-wrzesień 2014 roku</t>
  </si>
  <si>
    <t>Zatrzymani przez Straż Graniczną za przekroczenie granicy państwowej wbrew przepisom lub usiłowanie pgpwp 
                w okresie styczeń-wrzesień 2014 roku</t>
  </si>
  <si>
    <t>Cudzoziemcy przekazani i przyjęci w okresie styczeń-wrzesień 2014 roku - razem</t>
  </si>
  <si>
    <t>Ujawnione przez Straż Graniczną towary pochodzące z przemytu w okresie styczeń-wrzesień 2014 roku - wg rodzajów przedmiotu (wartość - dane szacunkowe)</t>
  </si>
  <si>
    <t>Ujawnione przez Straż Graniczną towary pochodzące z przemytu w okresie styczeń-wrzesień 2014 roku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</si>
</sst>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.000&quot;kg&quot;"/>
    <numFmt numFmtId="173" formatCode="#,##0.00&quot;kg&quot;"/>
    <numFmt numFmtId="174" formatCode="#,##0.0&quot;kg&quot;"/>
    <numFmt numFmtId="175" formatCode="#,##0&quot;kg&quot;"/>
    <numFmt numFmtId="176" formatCode="#,##0.00000&quot;kg&quot;"/>
    <numFmt numFmtId="177" formatCode="#,##0.000000&quot;kg&quot;"/>
    <numFmt numFmtId="178" formatCode="\+#0.000%;\-#0.000%"/>
    <numFmt numFmtId="179" formatCode="\+0.00%;\-0.00%"/>
    <numFmt numFmtId="180" formatCode="#,##0.0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\ _z_ł_-;\-* #,##0\ _z_ł_-;_-* &quot;-&quot;??\ _z_ł_-;_-@_-"/>
    <numFmt numFmtId="188" formatCode="0.000%"/>
    <numFmt numFmtId="189" formatCode="#,##0_*&quot;szt&quot;"/>
    <numFmt numFmtId="190" formatCode="#,##0_*&quot;szt.&quot;"/>
    <numFmt numFmtId="191" formatCode="_(* #,##0.00_);_(* \(#,##0.00\);_(* &quot;-&quot;??_);_(@_)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0"/>
    </font>
    <font>
      <i/>
      <sz val="12"/>
      <name val="Times New Roman CE"/>
      <family val="0"/>
    </font>
    <font>
      <b/>
      <sz val="13"/>
      <name val="Times New Roman CE"/>
      <family val="1"/>
    </font>
    <font>
      <sz val="13"/>
      <name val="Times New Roman CE"/>
      <family val="1"/>
    </font>
    <font>
      <i/>
      <sz val="8"/>
      <name val="Arial CE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i/>
      <sz val="12"/>
      <name val="Arial CE"/>
      <family val="2"/>
    </font>
    <font>
      <b/>
      <sz val="11"/>
      <name val="Times New Roman CE"/>
      <family val="1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10"/>
      <name val="Arial"/>
      <family val="2"/>
    </font>
    <font>
      <sz val="8"/>
      <name val="Times New Roman CE"/>
      <family val="0"/>
    </font>
    <font>
      <b/>
      <sz val="10"/>
      <color indexed="12"/>
      <name val="Arial CE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0"/>
      <color indexed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Times New Roman"/>
      <family val="1"/>
    </font>
    <font>
      <b/>
      <sz val="10"/>
      <color indexed="9"/>
      <name val="Times New Roman CE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Times Bold Italic"/>
      <family val="1"/>
    </font>
    <font>
      <sz val="8"/>
      <name val="Arial CE"/>
      <family val="2"/>
    </font>
    <font>
      <b/>
      <sz val="14"/>
      <name val="Times New Roman CE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i/>
      <sz val="12"/>
      <color indexed="10"/>
      <name val="Times New Roman"/>
      <family val="1"/>
    </font>
    <font>
      <i/>
      <sz val="10"/>
      <color indexed="10"/>
      <name val="Times New Roman CE"/>
      <family val="0"/>
    </font>
    <font>
      <sz val="10"/>
      <color theme="0"/>
      <name val="Times New Roman CE"/>
      <family val="1"/>
    </font>
    <font>
      <b/>
      <sz val="12"/>
      <color rgb="FFFF0000"/>
      <name val="Times New Roman CE"/>
      <family val="1"/>
    </font>
    <font>
      <sz val="12"/>
      <color rgb="FFFF0000"/>
      <name val="Times New Roman CE"/>
      <family val="1"/>
    </font>
    <font>
      <sz val="12"/>
      <color rgb="FFFF0000"/>
      <name val="Times New Roman"/>
      <family val="1"/>
    </font>
    <font>
      <sz val="10"/>
      <color rgb="FFFF0000"/>
      <name val="Arial CE"/>
      <family val="0"/>
    </font>
    <font>
      <i/>
      <sz val="12"/>
      <color rgb="FFFF0000"/>
      <name val="Times New Roman"/>
      <family val="1"/>
    </font>
    <font>
      <i/>
      <sz val="10"/>
      <color rgb="FFFF000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 diagonalUp="1" diagonalDown="1">
      <left style="double"/>
      <right style="double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/>
      <top style="thin"/>
      <bottom style="double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2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614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61" applyFont="1" applyAlignment="1">
      <alignment vertical="center"/>
      <protection/>
    </xf>
    <xf numFmtId="0" fontId="6" fillId="20" borderId="11" xfId="61" applyFont="1" applyFill="1" applyBorder="1" applyAlignment="1">
      <alignment horizontal="centerContinuous" vertical="center"/>
      <protection/>
    </xf>
    <xf numFmtId="0" fontId="6" fillId="20" borderId="12" xfId="61" applyFont="1" applyFill="1" applyBorder="1" applyAlignment="1">
      <alignment horizontal="centerContinuous" vertical="center"/>
      <protection/>
    </xf>
    <xf numFmtId="0" fontId="7" fillId="0" borderId="0" xfId="61" applyFont="1">
      <alignment/>
      <protection/>
    </xf>
    <xf numFmtId="3" fontId="5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7" fillId="0" borderId="0" xfId="61" applyFont="1">
      <alignment/>
      <protection/>
    </xf>
    <xf numFmtId="0" fontId="5" fillId="0" borderId="0" xfId="61" applyFont="1" applyAlignment="1">
      <alignment/>
      <protection/>
    </xf>
    <xf numFmtId="3" fontId="7" fillId="0" borderId="0" xfId="61" applyNumberFormat="1" applyFont="1">
      <alignment/>
      <protection/>
    </xf>
    <xf numFmtId="3" fontId="6" fillId="0" borderId="0" xfId="61" applyNumberFormat="1" applyFont="1" applyAlignment="1">
      <alignment vertical="center"/>
      <protection/>
    </xf>
    <xf numFmtId="164" fontId="6" fillId="0" borderId="0" xfId="61" applyNumberFormat="1" applyFont="1" applyAlignment="1">
      <alignment vertical="center"/>
      <protection/>
    </xf>
    <xf numFmtId="0" fontId="7" fillId="20" borderId="0" xfId="61" applyFont="1" applyFill="1" applyBorder="1" applyAlignment="1">
      <alignment vertical="center"/>
      <protection/>
    </xf>
    <xf numFmtId="0" fontId="8" fillId="20" borderId="13" xfId="61" applyFont="1" applyFill="1" applyBorder="1" applyAlignment="1">
      <alignment vertical="center"/>
      <protection/>
    </xf>
    <xf numFmtId="0" fontId="7" fillId="20" borderId="0" xfId="61" applyFont="1" applyFill="1" applyBorder="1" applyAlignment="1">
      <alignment horizontal="centerContinuous" vertical="center"/>
      <protection/>
    </xf>
    <xf numFmtId="3" fontId="7" fillId="20" borderId="0" xfId="61" applyNumberFormat="1" applyFont="1" applyFill="1" applyBorder="1" applyAlignment="1">
      <alignment horizontal="left" vertical="center"/>
      <protection/>
    </xf>
    <xf numFmtId="164" fontId="7" fillId="20" borderId="0" xfId="61" applyNumberFormat="1" applyFont="1" applyFill="1" applyBorder="1" applyAlignment="1">
      <alignment horizontal="left" vertical="center"/>
      <protection/>
    </xf>
    <xf numFmtId="0" fontId="7" fillId="20" borderId="14" xfId="61" applyFont="1" applyFill="1" applyBorder="1" applyAlignment="1">
      <alignment horizontal="left" vertical="center"/>
      <protection/>
    </xf>
    <xf numFmtId="3" fontId="6" fillId="20" borderId="15" xfId="61" applyNumberFormat="1" applyFont="1" applyFill="1" applyBorder="1" applyAlignment="1">
      <alignment horizontal="centerContinuous" vertical="center"/>
      <protection/>
    </xf>
    <xf numFmtId="3" fontId="6" fillId="20" borderId="0" xfId="61" applyNumberFormat="1" applyFont="1" applyFill="1" applyBorder="1" applyAlignment="1">
      <alignment horizontal="centerContinuous" vertical="center"/>
      <protection/>
    </xf>
    <xf numFmtId="0" fontId="6" fillId="20" borderId="0" xfId="61" applyFont="1" applyFill="1" applyBorder="1" applyAlignment="1">
      <alignment horizontal="centerContinuous" vertical="center"/>
      <protection/>
    </xf>
    <xf numFmtId="0" fontId="6" fillId="20" borderId="16" xfId="61" applyFont="1" applyFill="1" applyBorder="1" applyAlignment="1">
      <alignment horizontal="centerContinuous" vertical="center"/>
      <protection/>
    </xf>
    <xf numFmtId="0" fontId="7" fillId="20" borderId="0" xfId="61" applyFont="1" applyFill="1" applyBorder="1">
      <alignment/>
      <protection/>
    </xf>
    <xf numFmtId="3" fontId="7" fillId="20" borderId="17" xfId="61" applyNumberFormat="1" applyFont="1" applyFill="1" applyBorder="1" applyAlignment="1">
      <alignment horizontal="centerContinuous" vertical="center"/>
      <protection/>
    </xf>
    <xf numFmtId="0" fontId="7" fillId="20" borderId="10" xfId="61" applyFont="1" applyFill="1" applyBorder="1" applyAlignment="1">
      <alignment horizontal="centerContinuous" vertical="center"/>
      <protection/>
    </xf>
    <xf numFmtId="0" fontId="7" fillId="20" borderId="18" xfId="61" applyFont="1" applyFill="1" applyBorder="1" applyAlignment="1">
      <alignment horizontal="centerContinuous" vertical="center"/>
      <protection/>
    </xf>
    <xf numFmtId="3" fontId="7" fillId="20" borderId="0" xfId="61" applyNumberFormat="1" applyFont="1" applyFill="1" applyBorder="1" applyAlignment="1">
      <alignment horizontal="centerContinuous" vertical="center"/>
      <protection/>
    </xf>
    <xf numFmtId="0" fontId="7" fillId="20" borderId="19" xfId="61" applyFont="1" applyFill="1" applyBorder="1" applyAlignment="1">
      <alignment horizontal="centerContinuous" vertical="center"/>
      <protection/>
    </xf>
    <xf numFmtId="0" fontId="8" fillId="20" borderId="13" xfId="61" applyFont="1" applyFill="1" applyBorder="1">
      <alignment/>
      <protection/>
    </xf>
    <xf numFmtId="0" fontId="7" fillId="20" borderId="20" xfId="61" applyFont="1" applyFill="1" applyBorder="1" applyAlignment="1">
      <alignment vertical="top"/>
      <protection/>
    </xf>
    <xf numFmtId="0" fontId="8" fillId="20" borderId="21" xfId="61" applyFont="1" applyFill="1" applyBorder="1">
      <alignment/>
      <protection/>
    </xf>
    <xf numFmtId="3" fontId="7" fillId="23" borderId="22" xfId="61" applyNumberFormat="1" applyFont="1" applyFill="1" applyBorder="1" applyAlignment="1">
      <alignment vertical="top"/>
      <protection/>
    </xf>
    <xf numFmtId="3" fontId="7" fillId="23" borderId="23" xfId="61" applyNumberFormat="1" applyFont="1" applyFill="1" applyBorder="1" applyAlignment="1">
      <alignment vertical="top"/>
      <protection/>
    </xf>
    <xf numFmtId="0" fontId="7" fillId="0" borderId="19" xfId="61" applyFont="1" applyBorder="1">
      <alignment/>
      <protection/>
    </xf>
    <xf numFmtId="164" fontId="5" fillId="0" borderId="24" xfId="61" applyNumberFormat="1" applyFont="1" applyBorder="1" applyAlignment="1">
      <alignment vertical="top"/>
      <protection/>
    </xf>
    <xf numFmtId="3" fontId="5" fillId="0" borderId="25" xfId="61" applyNumberFormat="1" applyFont="1" applyBorder="1" applyAlignment="1">
      <alignment vertical="top"/>
      <protection/>
    </xf>
    <xf numFmtId="3" fontId="5" fillId="0" borderId="23" xfId="61" applyNumberFormat="1" applyFont="1" applyBorder="1" applyAlignment="1">
      <alignment vertical="top"/>
      <protection/>
    </xf>
    <xf numFmtId="3" fontId="5" fillId="0" borderId="26" xfId="61" applyNumberFormat="1" applyFont="1" applyBorder="1" applyAlignment="1">
      <alignment vertical="top"/>
      <protection/>
    </xf>
    <xf numFmtId="3" fontId="5" fillId="0" borderId="27" xfId="61" applyNumberFormat="1" applyFont="1" applyBorder="1" applyAlignment="1">
      <alignment vertical="top"/>
      <protection/>
    </xf>
    <xf numFmtId="3" fontId="5" fillId="0" borderId="22" xfId="61" applyNumberFormat="1" applyFont="1" applyBorder="1" applyAlignment="1">
      <alignment vertical="top"/>
      <protection/>
    </xf>
    <xf numFmtId="0" fontId="7" fillId="0" borderId="11" xfId="61" applyFont="1" applyBorder="1">
      <alignment/>
      <protection/>
    </xf>
    <xf numFmtId="164" fontId="5" fillId="0" borderId="28" xfId="61" applyNumberFormat="1" applyFont="1" applyBorder="1" applyAlignment="1">
      <alignment vertical="top"/>
      <protection/>
    </xf>
    <xf numFmtId="3" fontId="5" fillId="0" borderId="29" xfId="61" applyNumberFormat="1" applyFont="1" applyBorder="1" applyAlignment="1">
      <alignment vertical="top"/>
      <protection/>
    </xf>
    <xf numFmtId="3" fontId="5" fillId="0" borderId="30" xfId="61" applyNumberFormat="1" applyFont="1" applyBorder="1" applyAlignment="1">
      <alignment vertical="top"/>
      <protection/>
    </xf>
    <xf numFmtId="0" fontId="7" fillId="0" borderId="0" xfId="61" applyFont="1" applyBorder="1">
      <alignment/>
      <protection/>
    </xf>
    <xf numFmtId="164" fontId="5" fillId="0" borderId="13" xfId="61" applyNumberFormat="1" applyFont="1" applyBorder="1" applyAlignment="1">
      <alignment vertical="top"/>
      <protection/>
    </xf>
    <xf numFmtId="3" fontId="5" fillId="0" borderId="31" xfId="61" applyNumberFormat="1" applyFont="1" applyBorder="1" applyAlignment="1">
      <alignment vertical="top"/>
      <protection/>
    </xf>
    <xf numFmtId="3" fontId="5" fillId="0" borderId="0" xfId="61" applyNumberFormat="1" applyFont="1" applyAlignment="1">
      <alignment/>
      <protection/>
    </xf>
    <xf numFmtId="0" fontId="0" fillId="0" borderId="0" xfId="61">
      <alignment/>
      <protection/>
    </xf>
    <xf numFmtId="164" fontId="5" fillId="0" borderId="0" xfId="61" applyNumberFormat="1" applyFont="1">
      <alignment/>
      <protection/>
    </xf>
    <xf numFmtId="10" fontId="6" fillId="0" borderId="0" xfId="61" applyNumberFormat="1" applyFont="1" applyAlignment="1">
      <alignment vertical="center"/>
      <protection/>
    </xf>
    <xf numFmtId="0" fontId="6" fillId="20" borderId="32" xfId="61" applyFont="1" applyFill="1" applyBorder="1" applyAlignment="1">
      <alignment horizontal="centerContinuous" vertical="center" wrapText="1"/>
      <protection/>
    </xf>
    <xf numFmtId="0" fontId="6" fillId="20" borderId="32" xfId="61" applyFont="1" applyFill="1" applyBorder="1" applyAlignment="1">
      <alignment horizontal="centerContinuous" vertical="center"/>
      <protection/>
    </xf>
    <xf numFmtId="0" fontId="7" fillId="0" borderId="0" xfId="61" applyFont="1" applyAlignment="1">
      <alignment vertical="center"/>
      <protection/>
    </xf>
    <xf numFmtId="0" fontId="7" fillId="20" borderId="0" xfId="61" applyFont="1" applyFill="1" applyBorder="1" applyAlignment="1">
      <alignment wrapText="1"/>
      <protection/>
    </xf>
    <xf numFmtId="166" fontId="7" fillId="23" borderId="10" xfId="61" applyNumberFormat="1" applyFont="1" applyFill="1" applyBorder="1">
      <alignment/>
      <protection/>
    </xf>
    <xf numFmtId="166" fontId="7" fillId="23" borderId="0" xfId="61" applyNumberFormat="1" applyFont="1" applyFill="1" applyBorder="1">
      <alignment/>
      <protection/>
    </xf>
    <xf numFmtId="0" fontId="7" fillId="0" borderId="19" xfId="61" applyFont="1" applyBorder="1" applyAlignment="1">
      <alignment/>
      <protection/>
    </xf>
    <xf numFmtId="10" fontId="7" fillId="0" borderId="17" xfId="61" applyNumberFormat="1" applyFont="1" applyBorder="1" applyAlignment="1">
      <alignment vertical="top"/>
      <protection/>
    </xf>
    <xf numFmtId="3" fontId="7" fillId="0" borderId="26" xfId="61" applyNumberFormat="1" applyFont="1" applyFill="1" applyBorder="1" applyAlignment="1">
      <alignment vertical="top"/>
      <protection/>
    </xf>
    <xf numFmtId="0" fontId="7" fillId="0" borderId="11" xfId="61" applyFont="1" applyBorder="1" applyAlignment="1">
      <alignment/>
      <protection/>
    </xf>
    <xf numFmtId="10" fontId="7" fillId="0" borderId="33" xfId="61" applyNumberFormat="1" applyFont="1" applyBorder="1" applyAlignment="1">
      <alignment vertical="top"/>
      <protection/>
    </xf>
    <xf numFmtId="3" fontId="7" fillId="0" borderId="23" xfId="61" applyNumberFormat="1" applyFont="1" applyFill="1" applyBorder="1" applyAlignment="1">
      <alignment vertical="top"/>
      <protection/>
    </xf>
    <xf numFmtId="0" fontId="7" fillId="0" borderId="0" xfId="61" applyFont="1" applyBorder="1" applyAlignment="1">
      <alignment/>
      <protection/>
    </xf>
    <xf numFmtId="10" fontId="7" fillId="0" borderId="32" xfId="61" applyNumberFormat="1" applyFont="1" applyBorder="1" applyAlignment="1">
      <alignment vertical="top"/>
      <protection/>
    </xf>
    <xf numFmtId="166" fontId="5" fillId="0" borderId="0" xfId="61" applyNumberFormat="1" applyFont="1" applyBorder="1" applyAlignment="1">
      <alignment/>
      <protection/>
    </xf>
    <xf numFmtId="10" fontId="5" fillId="0" borderId="0" xfId="61" applyNumberFormat="1" applyFont="1">
      <alignment/>
      <protection/>
    </xf>
    <xf numFmtId="0" fontId="6" fillId="0" borderId="0" xfId="57" applyFont="1" applyAlignment="1">
      <alignment/>
      <protection/>
    </xf>
    <xf numFmtId="0" fontId="6" fillId="0" borderId="0" xfId="57" applyFont="1" applyAlignment="1">
      <alignment vertical="top"/>
      <protection/>
    </xf>
    <xf numFmtId="0" fontId="4" fillId="0" borderId="0" xfId="57" applyFont="1" applyAlignment="1">
      <alignment vertical="center"/>
      <protection/>
    </xf>
    <xf numFmtId="0" fontId="4" fillId="0" borderId="34" xfId="57" applyFont="1" applyBorder="1" applyAlignment="1">
      <alignment vertical="center" wrapText="1"/>
      <protection/>
    </xf>
    <xf numFmtId="0" fontId="4" fillId="0" borderId="34" xfId="57" applyFont="1" applyBorder="1" applyAlignment="1">
      <alignment vertical="center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/>
      <protection/>
    </xf>
    <xf numFmtId="0" fontId="4" fillId="0" borderId="0" xfId="57" applyFont="1" applyBorder="1">
      <alignment/>
      <protection/>
    </xf>
    <xf numFmtId="166" fontId="5" fillId="0" borderId="12" xfId="61" applyNumberFormat="1" applyFont="1" applyFill="1" applyBorder="1" applyAlignment="1">
      <alignment horizontal="center"/>
      <protection/>
    </xf>
    <xf numFmtId="166" fontId="5" fillId="0" borderId="17" xfId="66" applyNumberFormat="1" applyFont="1" applyBorder="1" applyAlignment="1" applyProtection="1">
      <alignment/>
      <protection hidden="1"/>
    </xf>
    <xf numFmtId="166" fontId="5" fillId="0" borderId="33" xfId="61" applyNumberFormat="1" applyFont="1" applyBorder="1" applyAlignment="1" applyProtection="1">
      <alignment/>
      <protection hidden="1"/>
    </xf>
    <xf numFmtId="166" fontId="5" fillId="0" borderId="11" xfId="61" applyNumberFormat="1" applyFont="1" applyBorder="1" applyAlignment="1" applyProtection="1">
      <alignment/>
      <protection hidden="1"/>
    </xf>
    <xf numFmtId="166" fontId="5" fillId="0" borderId="11" xfId="61" applyNumberFormat="1" applyFont="1" applyBorder="1" applyAlignment="1">
      <alignment/>
      <protection/>
    </xf>
    <xf numFmtId="166" fontId="5" fillId="0" borderId="26" xfId="66" applyNumberFormat="1" applyFont="1" applyBorder="1" applyAlignment="1" applyProtection="1">
      <alignment/>
      <protection hidden="1"/>
    </xf>
    <xf numFmtId="166" fontId="5" fillId="0" borderId="29" xfId="61" applyNumberFormat="1" applyFont="1" applyBorder="1" applyAlignment="1" applyProtection="1">
      <alignment/>
      <protection hidden="1"/>
    </xf>
    <xf numFmtId="166" fontId="5" fillId="0" borderId="12" xfId="61" applyNumberFormat="1" applyFont="1" applyBorder="1" applyAlignment="1" applyProtection="1">
      <alignment/>
      <protection hidden="1"/>
    </xf>
    <xf numFmtId="166" fontId="5" fillId="0" borderId="12" xfId="61" applyNumberFormat="1" applyFont="1" applyBorder="1" applyAlignment="1">
      <alignment/>
      <protection/>
    </xf>
    <xf numFmtId="166" fontId="5" fillId="0" borderId="0" xfId="61" applyNumberFormat="1" applyFont="1" applyBorder="1" applyAlignment="1">
      <alignment/>
      <protection/>
    </xf>
    <xf numFmtId="166" fontId="5" fillId="0" borderId="10" xfId="61" applyNumberFormat="1" applyFont="1" applyBorder="1" applyAlignment="1">
      <alignment/>
      <protection/>
    </xf>
    <xf numFmtId="166" fontId="7" fillId="0" borderId="17" xfId="66" applyNumberFormat="1" applyFont="1" applyBorder="1" applyAlignment="1" applyProtection="1">
      <alignment/>
      <protection hidden="1"/>
    </xf>
    <xf numFmtId="166" fontId="7" fillId="0" borderId="33" xfId="61" applyNumberFormat="1" applyFont="1" applyBorder="1" applyAlignment="1" applyProtection="1">
      <alignment/>
      <protection hidden="1"/>
    </xf>
    <xf numFmtId="166" fontId="7" fillId="0" borderId="11" xfId="61" applyNumberFormat="1" applyFont="1" applyBorder="1" applyAlignment="1" applyProtection="1">
      <alignment/>
      <protection hidden="1"/>
    </xf>
    <xf numFmtId="166" fontId="7" fillId="0" borderId="11" xfId="61" applyNumberFormat="1" applyFont="1" applyBorder="1" applyAlignment="1">
      <alignment/>
      <protection/>
    </xf>
    <xf numFmtId="166" fontId="7" fillId="0" borderId="0" xfId="61" applyNumberFormat="1" applyFont="1" applyBorder="1" applyAlignment="1">
      <alignment/>
      <protection/>
    </xf>
    <xf numFmtId="166" fontId="5" fillId="0" borderId="10" xfId="61" applyNumberFormat="1" applyFont="1" applyFill="1" applyBorder="1" applyAlignment="1">
      <alignment horizontal="center"/>
      <protection/>
    </xf>
    <xf numFmtId="166" fontId="5" fillId="0" borderId="11" xfId="61" applyNumberFormat="1" applyFont="1" applyFill="1" applyBorder="1" applyAlignment="1">
      <alignment horizontal="center"/>
      <protection/>
    </xf>
    <xf numFmtId="166" fontId="5" fillId="0" borderId="0" xfId="61" applyNumberFormat="1" applyFont="1" applyFill="1" applyBorder="1" applyAlignment="1">
      <alignment horizontal="center"/>
      <protection/>
    </xf>
    <xf numFmtId="0" fontId="7" fillId="20" borderId="20" xfId="61" applyNumberFormat="1" applyFont="1" applyFill="1" applyBorder="1" applyAlignment="1">
      <alignment horizontal="center" vertical="center" textRotation="255"/>
      <protection/>
    </xf>
    <xf numFmtId="0" fontId="7" fillId="0" borderId="0" xfId="61" applyNumberFormat="1" applyFont="1">
      <alignment/>
      <protection/>
    </xf>
    <xf numFmtId="0" fontId="7" fillId="20" borderId="35" xfId="61" applyNumberFormat="1" applyFont="1" applyFill="1" applyBorder="1" applyAlignment="1">
      <alignment vertical="center"/>
      <protection/>
    </xf>
    <xf numFmtId="0" fontId="7" fillId="20" borderId="0" xfId="61" applyNumberFormat="1" applyFont="1" applyFill="1" applyBorder="1" applyAlignment="1" quotePrefix="1">
      <alignment horizontal="center" vertical="center"/>
      <protection/>
    </xf>
    <xf numFmtId="0" fontId="7" fillId="20" borderId="10" xfId="61" applyNumberFormat="1" applyFont="1" applyFill="1" applyBorder="1" applyAlignment="1">
      <alignment vertical="center"/>
      <protection/>
    </xf>
    <xf numFmtId="0" fontId="7" fillId="20" borderId="17" xfId="61" applyNumberFormat="1" applyFont="1" applyFill="1" applyBorder="1" applyAlignment="1">
      <alignment horizontal="centerContinuous" vertical="center"/>
      <protection/>
    </xf>
    <xf numFmtId="0" fontId="7" fillId="20" borderId="19" xfId="61" applyNumberFormat="1" applyFont="1" applyFill="1" applyBorder="1" applyAlignment="1">
      <alignment horizontal="centerContinuous" vertical="center"/>
      <protection/>
    </xf>
    <xf numFmtId="0" fontId="7" fillId="20" borderId="36" xfId="61" applyNumberFormat="1" applyFont="1" applyFill="1" applyBorder="1" applyAlignment="1">
      <alignment horizontal="centerContinuous" vertical="center"/>
      <protection/>
    </xf>
    <xf numFmtId="0" fontId="7" fillId="20" borderId="15" xfId="61" applyNumberFormat="1" applyFont="1" applyFill="1" applyBorder="1" applyAlignment="1">
      <alignment horizontal="centerContinuous" vertical="center"/>
      <protection/>
    </xf>
    <xf numFmtId="0" fontId="7" fillId="20" borderId="18" xfId="61" applyNumberFormat="1" applyFont="1" applyFill="1" applyBorder="1" applyAlignment="1">
      <alignment horizontal="centerContinuous" vertical="center"/>
      <protection/>
    </xf>
    <xf numFmtId="0" fontId="7" fillId="20" borderId="37" xfId="61" applyNumberFormat="1" applyFont="1" applyFill="1" applyBorder="1" applyAlignment="1">
      <alignment horizontal="centerContinuous" vertical="center"/>
      <protection/>
    </xf>
    <xf numFmtId="3" fontId="6" fillId="20" borderId="35" xfId="61" applyNumberFormat="1" applyFont="1" applyFill="1" applyBorder="1" applyAlignment="1">
      <alignment horizontal="centerContinuous" vertical="center"/>
      <protection/>
    </xf>
    <xf numFmtId="10" fontId="7" fillId="20" borderId="32" xfId="61" applyNumberFormat="1" applyFont="1" applyFill="1" applyBorder="1" applyAlignment="1">
      <alignment horizontal="centerContinuous" wrapText="1"/>
      <protection/>
    </xf>
    <xf numFmtId="10" fontId="7" fillId="20" borderId="32" xfId="61" applyNumberFormat="1" applyFont="1" applyFill="1" applyBorder="1" applyAlignment="1">
      <alignment horizontal="centerContinuous"/>
      <protection/>
    </xf>
    <xf numFmtId="10" fontId="7" fillId="20" borderId="38" xfId="61" applyNumberFormat="1" applyFont="1" applyFill="1" applyBorder="1" applyAlignment="1">
      <alignment horizontal="centerContinuous"/>
      <protection/>
    </xf>
    <xf numFmtId="0" fontId="15" fillId="0" borderId="0" xfId="57" applyFont="1" applyAlignment="1">
      <alignment/>
      <protection/>
    </xf>
    <xf numFmtId="0" fontId="21" fillId="0" borderId="0" xfId="57" applyFont="1" applyAlignment="1">
      <alignment vertical="top"/>
      <protection/>
    </xf>
    <xf numFmtId="0" fontId="15" fillId="0" borderId="0" xfId="57" applyFont="1" applyAlignment="1">
      <alignment vertical="top"/>
      <protection/>
    </xf>
    <xf numFmtId="164" fontId="7" fillId="23" borderId="24" xfId="61" applyNumberFormat="1" applyFont="1" applyFill="1" applyBorder="1" applyAlignment="1">
      <alignment vertical="top"/>
      <protection/>
    </xf>
    <xf numFmtId="3" fontId="7" fillId="23" borderId="25" xfId="61" applyNumberFormat="1" applyFont="1" applyFill="1" applyBorder="1" applyAlignment="1">
      <alignment vertical="top"/>
      <protection/>
    </xf>
    <xf numFmtId="3" fontId="7" fillId="23" borderId="26" xfId="61" applyNumberFormat="1" applyFont="1" applyFill="1" applyBorder="1" applyAlignment="1">
      <alignment vertical="top"/>
      <protection/>
    </xf>
    <xf numFmtId="3" fontId="7" fillId="23" borderId="27" xfId="61" applyNumberFormat="1" applyFont="1" applyFill="1" applyBorder="1" applyAlignment="1">
      <alignment vertical="top"/>
      <protection/>
    </xf>
    <xf numFmtId="10" fontId="7" fillId="23" borderId="17" xfId="61" applyNumberFormat="1" applyFont="1" applyFill="1" applyBorder="1" applyAlignment="1">
      <alignment vertical="top"/>
      <protection/>
    </xf>
    <xf numFmtId="166" fontId="7" fillId="23" borderId="17" xfId="66" applyNumberFormat="1" applyFont="1" applyFill="1" applyBorder="1" applyAlignment="1" applyProtection="1">
      <alignment/>
      <protection hidden="1"/>
    </xf>
    <xf numFmtId="166" fontId="7" fillId="23" borderId="26" xfId="66" applyNumberFormat="1" applyFont="1" applyFill="1" applyBorder="1" applyAlignment="1" applyProtection="1">
      <alignment/>
      <protection hidden="1"/>
    </xf>
    <xf numFmtId="0" fontId="15" fillId="0" borderId="0" xfId="61" applyFont="1" applyAlignment="1" applyProtection="1">
      <alignment vertical="center"/>
      <protection locked="0"/>
    </xf>
    <xf numFmtId="0" fontId="9" fillId="20" borderId="25" xfId="61" applyNumberFormat="1" applyFont="1" applyFill="1" applyBorder="1" applyAlignment="1" applyProtection="1">
      <alignment horizontal="center"/>
      <protection locked="0"/>
    </xf>
    <xf numFmtId="0" fontId="9" fillId="20" borderId="26" xfId="61" applyNumberFormat="1" applyFont="1" applyFill="1" applyBorder="1" applyAlignment="1" applyProtection="1">
      <alignment horizontal="center"/>
      <protection locked="0"/>
    </xf>
    <xf numFmtId="0" fontId="7" fillId="20" borderId="39" xfId="61" applyNumberFormat="1" applyFont="1" applyFill="1" applyBorder="1" applyAlignment="1" applyProtection="1">
      <alignment horizontal="center"/>
      <protection locked="0"/>
    </xf>
    <xf numFmtId="0" fontId="7" fillId="20" borderId="40" xfId="61" applyNumberFormat="1" applyFont="1" applyFill="1" applyBorder="1" applyAlignment="1" applyProtection="1">
      <alignment horizontal="center"/>
      <protection locked="0"/>
    </xf>
    <xf numFmtId="3" fontId="5" fillId="0" borderId="23" xfId="61" applyNumberFormat="1" applyFont="1" applyBorder="1" applyAlignment="1" applyProtection="1">
      <alignment vertical="top"/>
      <protection locked="0"/>
    </xf>
    <xf numFmtId="3" fontId="5" fillId="0" borderId="29" xfId="61" applyNumberFormat="1" applyFont="1" applyBorder="1" applyAlignment="1" applyProtection="1">
      <alignment vertical="top"/>
      <protection locked="0"/>
    </xf>
    <xf numFmtId="3" fontId="5" fillId="0" borderId="26" xfId="61" applyNumberFormat="1" applyFont="1" applyBorder="1" applyAlignment="1" applyProtection="1">
      <alignment vertical="top"/>
      <protection locked="0"/>
    </xf>
    <xf numFmtId="0" fontId="7" fillId="20" borderId="19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10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0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20" xfId="61" applyNumberFormat="1" applyFont="1" applyFill="1" applyBorder="1" applyAlignment="1" applyProtection="1">
      <alignment horizontal="center"/>
      <protection locked="0"/>
    </xf>
    <xf numFmtId="0" fontId="0" fillId="0" borderId="0" xfId="58" applyFont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4" fillId="0" borderId="0" xfId="58" applyFont="1" applyBorder="1" applyAlignment="1">
      <alignment/>
      <protection/>
    </xf>
    <xf numFmtId="3" fontId="5" fillId="0" borderId="26" xfId="61" applyNumberFormat="1" applyFont="1" applyBorder="1" applyAlignment="1" applyProtection="1">
      <alignment horizontal="right" vertical="top"/>
      <protection locked="0"/>
    </xf>
    <xf numFmtId="0" fontId="6" fillId="20" borderId="0" xfId="57" applyFont="1" applyFill="1" applyBorder="1" applyAlignment="1">
      <alignment horizontal="centerContinuous" vertical="center"/>
      <protection/>
    </xf>
    <xf numFmtId="0" fontId="6" fillId="20" borderId="15" xfId="57" applyFont="1" applyFill="1" applyBorder="1" applyAlignment="1">
      <alignment horizontal="centerContinuous" wrapText="1"/>
      <protection/>
    </xf>
    <xf numFmtId="0" fontId="7" fillId="20" borderId="41" xfId="57" applyFont="1" applyFill="1" applyBorder="1" applyAlignment="1">
      <alignment horizontal="center" vertical="center"/>
      <protection/>
    </xf>
    <xf numFmtId="0" fontId="11" fillId="20" borderId="42" xfId="57" applyFont="1" applyFill="1" applyBorder="1" applyAlignment="1">
      <alignment horizontal="center" vertical="top"/>
      <protection/>
    </xf>
    <xf numFmtId="0" fontId="4" fillId="0" borderId="43" xfId="57" applyFont="1" applyBorder="1" applyAlignment="1">
      <alignment horizontal="center" vertical="center" wrapText="1"/>
      <protection/>
    </xf>
    <xf numFmtId="0" fontId="4" fillId="0" borderId="28" xfId="57" applyFont="1" applyBorder="1" applyAlignment="1">
      <alignment horizontal="center" vertical="center" wrapText="1"/>
      <protection/>
    </xf>
    <xf numFmtId="0" fontId="4" fillId="0" borderId="44" xfId="57" applyFont="1" applyBorder="1" applyAlignment="1">
      <alignment horizontal="center" vertical="center" wrapText="1"/>
      <protection/>
    </xf>
    <xf numFmtId="167" fontId="0" fillId="0" borderId="11" xfId="57" applyNumberFormat="1" applyFont="1" applyBorder="1" applyAlignment="1">
      <alignment horizontal="center" vertical="center"/>
      <protection/>
    </xf>
    <xf numFmtId="166" fontId="7" fillId="23" borderId="18" xfId="66" applyNumberFormat="1" applyFont="1" applyFill="1" applyBorder="1" applyAlignment="1">
      <alignment horizontal="center"/>
    </xf>
    <xf numFmtId="166" fontId="7" fillId="23" borderId="18" xfId="66" applyNumberFormat="1" applyFont="1" applyFill="1" applyBorder="1" applyAlignment="1">
      <alignment/>
    </xf>
    <xf numFmtId="166" fontId="7" fillId="23" borderId="19" xfId="66" applyNumberFormat="1" applyFont="1" applyFill="1" applyBorder="1" applyAlignment="1">
      <alignment/>
    </xf>
    <xf numFmtId="164" fontId="7" fillId="23" borderId="13" xfId="61" applyNumberFormat="1" applyFont="1" applyFill="1" applyBorder="1" applyAlignment="1">
      <alignment vertical="top"/>
      <protection/>
    </xf>
    <xf numFmtId="3" fontId="7" fillId="23" borderId="31" xfId="61" applyNumberFormat="1" applyFont="1" applyFill="1" applyBorder="1" applyAlignment="1">
      <alignment vertical="top"/>
      <protection/>
    </xf>
    <xf numFmtId="166" fontId="7" fillId="23" borderId="10" xfId="61" applyNumberFormat="1" applyFont="1" applyFill="1" applyBorder="1" applyAlignment="1">
      <alignment horizontal="center"/>
      <protection/>
    </xf>
    <xf numFmtId="166" fontId="7" fillId="23" borderId="16" xfId="61" applyNumberFormat="1" applyFont="1" applyFill="1" applyBorder="1">
      <alignment/>
      <protection/>
    </xf>
    <xf numFmtId="10" fontId="7" fillId="23" borderId="32" xfId="61" applyNumberFormat="1" applyFont="1" applyFill="1" applyBorder="1" applyAlignment="1">
      <alignment vertical="top"/>
      <protection/>
    </xf>
    <xf numFmtId="166" fontId="7" fillId="23" borderId="0" xfId="61" applyNumberFormat="1" applyFont="1" applyFill="1" applyBorder="1" applyAlignment="1">
      <alignment/>
      <protection/>
    </xf>
    <xf numFmtId="166" fontId="7" fillId="23" borderId="10" xfId="61" applyNumberFormat="1" applyFont="1" applyFill="1" applyBorder="1" applyAlignment="1">
      <alignment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4" fillId="0" borderId="28" xfId="57" applyFont="1" applyBorder="1" applyAlignment="1">
      <alignment horizontal="center" vertical="center" wrapText="1"/>
      <protection/>
    </xf>
    <xf numFmtId="0" fontId="0" fillId="0" borderId="0" xfId="63">
      <alignment/>
      <protection/>
    </xf>
    <xf numFmtId="0" fontId="1" fillId="0" borderId="0" xfId="63" applyFont="1">
      <alignment/>
      <protection/>
    </xf>
    <xf numFmtId="0" fontId="0" fillId="0" borderId="0" xfId="63" applyFont="1" applyAlignment="1" applyProtection="1">
      <alignment vertical="center"/>
      <protection locked="0"/>
    </xf>
    <xf numFmtId="0" fontId="20" fillId="0" borderId="0" xfId="63" applyFont="1" applyFill="1">
      <alignment/>
      <protection/>
    </xf>
    <xf numFmtId="0" fontId="6" fillId="0" borderId="0" xfId="60" applyFont="1" applyAlignment="1" applyProtection="1">
      <alignment vertical="center"/>
      <protection/>
    </xf>
    <xf numFmtId="0" fontId="6" fillId="20" borderId="45" xfId="60" applyFont="1" applyFill="1" applyBorder="1" applyAlignment="1" applyProtection="1">
      <alignment horizontal="center"/>
      <protection/>
    </xf>
    <xf numFmtId="4" fontId="6" fillId="20" borderId="46" xfId="60" applyNumberFormat="1" applyFont="1" applyFill="1" applyBorder="1" applyAlignment="1" applyProtection="1">
      <alignment horizontal="centerContinuous"/>
      <protection/>
    </xf>
    <xf numFmtId="5" fontId="6" fillId="20" borderId="45" xfId="60" applyNumberFormat="1" applyFont="1" applyFill="1" applyBorder="1" applyAlignment="1" applyProtection="1">
      <alignment horizontal="centerContinuous"/>
      <protection/>
    </xf>
    <xf numFmtId="5" fontId="6" fillId="20" borderId="47" xfId="60" applyNumberFormat="1" applyFont="1" applyFill="1" applyBorder="1" applyAlignment="1" applyProtection="1">
      <alignment horizontal="centerContinuous"/>
      <protection/>
    </xf>
    <xf numFmtId="0" fontId="4" fillId="0" borderId="0" xfId="60" applyFont="1" applyFill="1" applyProtection="1">
      <alignment/>
      <protection/>
    </xf>
    <xf numFmtId="0" fontId="6" fillId="20" borderId="48" xfId="60" applyFont="1" applyFill="1" applyBorder="1" applyProtection="1">
      <alignment/>
      <protection/>
    </xf>
    <xf numFmtId="0" fontId="6" fillId="20" borderId="49" xfId="60" applyNumberFormat="1" applyFont="1" applyFill="1" applyBorder="1" applyAlignment="1" applyProtection="1">
      <alignment horizontal="center"/>
      <protection locked="0"/>
    </xf>
    <xf numFmtId="0" fontId="6" fillId="20" borderId="50" xfId="60" applyNumberFormat="1" applyFont="1" applyFill="1" applyBorder="1" applyAlignment="1" applyProtection="1">
      <alignment horizontal="center"/>
      <protection locked="0"/>
    </xf>
    <xf numFmtId="0" fontId="4" fillId="0" borderId="0" xfId="60" applyNumberFormat="1" applyFont="1" applyFill="1" applyProtection="1">
      <alignment/>
      <protection/>
    </xf>
    <xf numFmtId="0" fontId="6" fillId="20" borderId="48" xfId="60" applyNumberFormat="1" applyFont="1" applyFill="1" applyBorder="1" applyProtection="1">
      <alignment/>
      <protection/>
    </xf>
    <xf numFmtId="0" fontId="6" fillId="0" borderId="0" xfId="60" applyFont="1" applyFill="1" applyBorder="1" applyProtection="1">
      <alignment/>
      <protection/>
    </xf>
    <xf numFmtId="0" fontId="6" fillId="0" borderId="51" xfId="60" applyNumberFormat="1" applyFont="1" applyFill="1" applyBorder="1" applyAlignment="1" applyProtection="1">
      <alignment horizontal="center"/>
      <protection/>
    </xf>
    <xf numFmtId="0" fontId="6" fillId="0" borderId="0" xfId="60" applyNumberFormat="1" applyFont="1" applyFill="1" applyBorder="1" applyProtection="1">
      <alignment/>
      <protection/>
    </xf>
    <xf numFmtId="0" fontId="4" fillId="0" borderId="0" xfId="60" applyNumberFormat="1" applyFont="1" applyProtection="1">
      <alignment/>
      <protection/>
    </xf>
    <xf numFmtId="0" fontId="4" fillId="0" borderId="0" xfId="60" applyFont="1" applyProtection="1">
      <alignment/>
      <protection/>
    </xf>
    <xf numFmtId="0" fontId="4" fillId="0" borderId="15" xfId="60" applyFont="1" applyBorder="1" applyAlignment="1" applyProtection="1">
      <alignment vertical="center"/>
      <protection/>
    </xf>
    <xf numFmtId="5" fontId="4" fillId="0" borderId="10" xfId="60" applyNumberFormat="1" applyFont="1" applyBorder="1" applyAlignment="1" applyProtection="1">
      <alignment vertical="center"/>
      <protection/>
    </xf>
    <xf numFmtId="5" fontId="4" fillId="0" borderId="16" xfId="60" applyNumberFormat="1" applyFont="1" applyBorder="1" applyAlignment="1" applyProtection="1">
      <alignment vertical="center"/>
      <protection/>
    </xf>
    <xf numFmtId="0" fontId="4" fillId="0" borderId="52" xfId="60" applyFont="1" applyBorder="1" applyAlignment="1" applyProtection="1">
      <alignment vertical="center"/>
      <protection/>
    </xf>
    <xf numFmtId="3" fontId="4" fillId="0" borderId="0" xfId="60" applyNumberFormat="1" applyFont="1" applyBorder="1" applyAlignment="1" applyProtection="1">
      <alignment horizontal="center" vertical="center"/>
      <protection/>
    </xf>
    <xf numFmtId="3" fontId="4" fillId="0" borderId="13" xfId="60" applyNumberFormat="1" applyFont="1" applyBorder="1" applyAlignment="1" applyProtection="1">
      <alignment horizontal="center" vertical="center"/>
      <protection/>
    </xf>
    <xf numFmtId="42" fontId="4" fillId="0" borderId="22" xfId="60" applyNumberFormat="1" applyFont="1" applyBorder="1" applyAlignment="1" applyProtection="1">
      <alignment vertical="center"/>
      <protection/>
    </xf>
    <xf numFmtId="0" fontId="4" fillId="0" borderId="0" xfId="60" applyNumberFormat="1" applyFont="1" applyBorder="1" applyAlignment="1" applyProtection="1">
      <alignment horizontal="center" vertical="center"/>
      <protection/>
    </xf>
    <xf numFmtId="5" fontId="4" fillId="0" borderId="13" xfId="60" applyNumberFormat="1" applyFont="1" applyBorder="1" applyAlignment="1" applyProtection="1">
      <alignment vertical="center"/>
      <protection/>
    </xf>
    <xf numFmtId="0" fontId="6" fillId="0" borderId="0" xfId="60" applyFont="1" applyProtection="1">
      <alignment/>
      <protection/>
    </xf>
    <xf numFmtId="0" fontId="10" fillId="0" borderId="0" xfId="60" applyFont="1" applyAlignment="1" applyProtection="1">
      <alignment vertical="top"/>
      <protection/>
    </xf>
    <xf numFmtId="0" fontId="4" fillId="0" borderId="15" xfId="60" applyFont="1" applyFill="1" applyBorder="1" applyAlignment="1" applyProtection="1">
      <alignment vertical="center"/>
      <protection/>
    </xf>
    <xf numFmtId="42" fontId="4" fillId="0" borderId="22" xfId="60" applyNumberFormat="1" applyFont="1" applyFill="1" applyBorder="1" applyAlignment="1" applyProtection="1">
      <alignment horizontal="center" vertical="center"/>
      <protection/>
    </xf>
    <xf numFmtId="5" fontId="4" fillId="0" borderId="15" xfId="60" applyNumberFormat="1" applyFont="1" applyFill="1" applyBorder="1" applyAlignment="1" applyProtection="1">
      <alignment vertical="center"/>
      <protection/>
    </xf>
    <xf numFmtId="5" fontId="4" fillId="0" borderId="13" xfId="60" applyNumberFormat="1" applyFont="1" applyFill="1" applyBorder="1" applyAlignment="1" applyProtection="1">
      <alignment vertical="center"/>
      <protection/>
    </xf>
    <xf numFmtId="3" fontId="4" fillId="0" borderId="15" xfId="60" applyNumberFormat="1" applyFont="1" applyBorder="1" applyAlignment="1" applyProtection="1">
      <alignment horizontal="center" vertical="center"/>
      <protection/>
    </xf>
    <xf numFmtId="5" fontId="4" fillId="0" borderId="15" xfId="60" applyNumberFormat="1" applyFont="1" applyBorder="1" applyAlignment="1" applyProtection="1">
      <alignment vertical="center"/>
      <protection/>
    </xf>
    <xf numFmtId="0" fontId="4" fillId="0" borderId="48" xfId="60" applyFont="1" applyBorder="1" applyAlignment="1" applyProtection="1">
      <alignment vertical="center"/>
      <protection/>
    </xf>
    <xf numFmtId="3" fontId="4" fillId="0" borderId="30" xfId="60" applyNumberFormat="1" applyFont="1" applyBorder="1" applyAlignment="1" applyProtection="1">
      <alignment horizontal="center" vertical="center"/>
      <protection/>
    </xf>
    <xf numFmtId="3" fontId="4" fillId="0" borderId="28" xfId="60" applyNumberFormat="1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vertical="center"/>
      <protection/>
    </xf>
    <xf numFmtId="5" fontId="4" fillId="0" borderId="0" xfId="60" applyNumberFormat="1" applyFont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vertical="center"/>
      <protection/>
    </xf>
    <xf numFmtId="0" fontId="6" fillId="0" borderId="0" xfId="60" applyNumberFormat="1" applyFont="1" applyFill="1" applyBorder="1" applyAlignment="1" applyProtection="1">
      <alignment horizontal="center" vertical="center"/>
      <protection/>
    </xf>
    <xf numFmtId="5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60" applyNumberFormat="1" applyFont="1" applyFill="1" applyBorder="1" applyAlignment="1" applyProtection="1">
      <alignment horizontal="center" vertical="center"/>
      <protection/>
    </xf>
    <xf numFmtId="5" fontId="4" fillId="0" borderId="15" xfId="60" applyNumberFormat="1" applyFont="1" applyFill="1" applyBorder="1" applyAlignment="1" applyProtection="1">
      <alignment vertical="center"/>
      <protection hidden="1"/>
    </xf>
    <xf numFmtId="5" fontId="4" fillId="0" borderId="13" xfId="60" applyNumberFormat="1" applyFont="1" applyFill="1" applyBorder="1" applyAlignment="1" applyProtection="1">
      <alignment vertical="center"/>
      <protection hidden="1"/>
    </xf>
    <xf numFmtId="5" fontId="4" fillId="0" borderId="0" xfId="60" applyNumberFormat="1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3" fontId="4" fillId="0" borderId="21" xfId="60" applyNumberFormat="1" applyFont="1" applyBorder="1" applyAlignment="1" applyProtection="1">
      <alignment horizontal="center" vertical="center"/>
      <protection/>
    </xf>
    <xf numFmtId="5" fontId="4" fillId="0" borderId="48" xfId="60" applyNumberFormat="1" applyFont="1" applyBorder="1" applyAlignment="1" applyProtection="1">
      <alignment vertical="center"/>
      <protection/>
    </xf>
    <xf numFmtId="5" fontId="4" fillId="0" borderId="21" xfId="60" applyNumberFormat="1" applyFont="1" applyBorder="1" applyAlignment="1" applyProtection="1">
      <alignment vertical="center"/>
      <protection/>
    </xf>
    <xf numFmtId="4" fontId="4" fillId="0" borderId="0" xfId="60" applyNumberFormat="1" applyFont="1" applyProtection="1">
      <alignment/>
      <protection/>
    </xf>
    <xf numFmtId="5" fontId="4" fillId="0" borderId="0" xfId="60" applyNumberFormat="1" applyFont="1" applyProtection="1">
      <alignment/>
      <protection/>
    </xf>
    <xf numFmtId="0" fontId="4" fillId="0" borderId="0" xfId="60" applyNumberFormat="1" applyFont="1" applyAlignment="1" applyProtection="1">
      <alignment horizontal="center"/>
      <protection/>
    </xf>
    <xf numFmtId="0" fontId="1" fillId="0" borderId="0" xfId="60" applyFont="1" applyAlignment="1" applyProtection="1">
      <alignment vertical="top"/>
      <protection locked="0"/>
    </xf>
    <xf numFmtId="0" fontId="6" fillId="0" borderId="0" xfId="60" applyFont="1" applyBorder="1" applyAlignment="1">
      <alignment horizontal="right"/>
      <protection/>
    </xf>
    <xf numFmtId="0" fontId="4" fillId="0" borderId="0" xfId="60" applyFont="1">
      <alignment/>
      <protection/>
    </xf>
    <xf numFmtId="0" fontId="4" fillId="0" borderId="0" xfId="60" applyFont="1" applyAlignment="1" applyProtection="1">
      <alignment/>
      <protection/>
    </xf>
    <xf numFmtId="0" fontId="4" fillId="0" borderId="0" xfId="60" applyFont="1" applyBorder="1" applyAlignment="1" applyProtection="1">
      <alignment horizontal="right"/>
      <protection/>
    </xf>
    <xf numFmtId="0" fontId="6" fillId="20" borderId="10" xfId="60" applyFont="1" applyFill="1" applyBorder="1" applyAlignment="1" applyProtection="1">
      <alignment horizontal="center" vertical="center"/>
      <protection/>
    </xf>
    <xf numFmtId="0" fontId="6" fillId="20" borderId="11" xfId="60" applyFont="1" applyFill="1" applyBorder="1" applyAlignment="1">
      <alignment horizontal="centerContinuous" vertical="center"/>
      <protection/>
    </xf>
    <xf numFmtId="0" fontId="6" fillId="20" borderId="0" xfId="60" applyNumberFormat="1" applyFont="1" applyFill="1" applyBorder="1" applyAlignment="1" applyProtection="1">
      <alignment horizontal="center" vertical="center"/>
      <protection locked="0"/>
    </xf>
    <xf numFmtId="0" fontId="6" fillId="20" borderId="53" xfId="60" applyNumberFormat="1" applyFont="1" applyFill="1" applyBorder="1" applyAlignment="1" applyProtection="1">
      <alignment horizontal="centerContinuous" vertical="center"/>
      <protection locked="0"/>
    </xf>
    <xf numFmtId="0" fontId="6" fillId="20" borderId="0" xfId="60" applyNumberFormat="1" applyFont="1" applyFill="1" applyBorder="1" applyAlignment="1" applyProtection="1">
      <alignment horizontal="centerContinuous" vertical="center"/>
      <protection locked="0"/>
    </xf>
    <xf numFmtId="0" fontId="6" fillId="20" borderId="15" xfId="6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60" applyFont="1" applyAlignment="1" applyProtection="1">
      <alignment vertical="center"/>
      <protection/>
    </xf>
    <xf numFmtId="0" fontId="6" fillId="20" borderId="54" xfId="60" applyFont="1" applyFill="1" applyBorder="1" applyAlignment="1" applyProtection="1">
      <alignment horizontal="center" vertical="center"/>
      <protection/>
    </xf>
    <xf numFmtId="0" fontId="6" fillId="20" borderId="55" xfId="60" applyNumberFormat="1" applyFont="1" applyFill="1" applyBorder="1" applyAlignment="1" applyProtection="1">
      <alignment horizontal="center" vertical="center"/>
      <protection/>
    </xf>
    <xf numFmtId="0" fontId="6" fillId="20" borderId="56" xfId="60" applyNumberFormat="1" applyFont="1" applyFill="1" applyBorder="1" applyAlignment="1" applyProtection="1">
      <alignment horizontal="center" vertical="center"/>
      <protection/>
    </xf>
    <xf numFmtId="0" fontId="6" fillId="20" borderId="42" xfId="60" applyNumberFormat="1" applyFont="1" applyFill="1" applyBorder="1" applyAlignment="1" applyProtection="1">
      <alignment horizontal="right" vertical="center"/>
      <protection/>
    </xf>
    <xf numFmtId="0" fontId="13" fillId="0" borderId="0" xfId="60" applyFont="1" applyAlignment="1" applyProtection="1">
      <alignment vertical="center"/>
      <protection/>
    </xf>
    <xf numFmtId="0" fontId="6" fillId="20" borderId="57" xfId="60" applyFont="1" applyFill="1" applyBorder="1" applyAlignment="1" applyProtection="1">
      <alignment/>
      <protection/>
    </xf>
    <xf numFmtId="3" fontId="4" fillId="20" borderId="57" xfId="60" applyNumberFormat="1" applyFont="1" applyFill="1" applyBorder="1" applyAlignment="1" applyProtection="1">
      <alignment/>
      <protection/>
    </xf>
    <xf numFmtId="3" fontId="4" fillId="20" borderId="58" xfId="60" applyNumberFormat="1" applyFont="1" applyFill="1" applyBorder="1" applyAlignment="1" applyProtection="1">
      <alignment/>
      <protection/>
    </xf>
    <xf numFmtId="42" fontId="5" fillId="20" borderId="47" xfId="60" applyNumberFormat="1" applyFont="1" applyFill="1" applyBorder="1" applyAlignment="1" applyProtection="1">
      <alignment vertical="center"/>
      <protection/>
    </xf>
    <xf numFmtId="166" fontId="5" fillId="20" borderId="45" xfId="60" applyNumberFormat="1" applyFont="1" applyFill="1" applyBorder="1" applyAlignment="1" applyProtection="1">
      <alignment horizontal="right" vertical="center"/>
      <protection/>
    </xf>
    <xf numFmtId="0" fontId="5" fillId="0" borderId="10" xfId="60" applyFont="1" applyBorder="1" applyAlignment="1" applyProtection="1">
      <alignment vertical="center"/>
      <protection/>
    </xf>
    <xf numFmtId="3" fontId="5" fillId="0" borderId="10" xfId="60" applyNumberFormat="1" applyFont="1" applyBorder="1" applyAlignment="1" applyProtection="1">
      <alignment vertical="center"/>
      <protection/>
    </xf>
    <xf numFmtId="42" fontId="5" fillId="0" borderId="16" xfId="60" applyNumberFormat="1" applyFont="1" applyBorder="1" applyAlignment="1" applyProtection="1">
      <alignment vertical="center"/>
      <protection/>
    </xf>
    <xf numFmtId="42" fontId="5" fillId="0" borderId="0" xfId="60" applyNumberFormat="1" applyFont="1" applyBorder="1" applyAlignment="1" applyProtection="1">
      <alignment vertical="center"/>
      <protection/>
    </xf>
    <xf numFmtId="166" fontId="5" fillId="0" borderId="15" xfId="60" applyNumberFormat="1" applyFont="1" applyBorder="1" applyAlignment="1" applyProtection="1">
      <alignment horizontal="right" vertical="center"/>
      <protection/>
    </xf>
    <xf numFmtId="0" fontId="5" fillId="0" borderId="0" xfId="60" applyFont="1" applyAlignment="1" applyProtection="1">
      <alignment vertical="center"/>
      <protection/>
    </xf>
    <xf numFmtId="3" fontId="5" fillId="0" borderId="22" xfId="60" applyNumberFormat="1" applyFont="1" applyBorder="1" applyAlignment="1" applyProtection="1">
      <alignment vertical="center"/>
      <protection/>
    </xf>
    <xf numFmtId="0" fontId="6" fillId="20" borderId="10" xfId="60" applyFont="1" applyFill="1" applyBorder="1" applyAlignment="1" applyProtection="1">
      <alignment/>
      <protection/>
    </xf>
    <xf numFmtId="3" fontId="4" fillId="20" borderId="10" xfId="60" applyNumberFormat="1" applyFont="1" applyFill="1" applyBorder="1" applyAlignment="1" applyProtection="1">
      <alignment/>
      <protection/>
    </xf>
    <xf numFmtId="3" fontId="4" fillId="20" borderId="22" xfId="60" applyNumberFormat="1" applyFont="1" applyFill="1" applyBorder="1" applyAlignment="1" applyProtection="1">
      <alignment/>
      <protection/>
    </xf>
    <xf numFmtId="42" fontId="5" fillId="20" borderId="16" xfId="60" applyNumberFormat="1" applyFont="1" applyFill="1" applyBorder="1" applyAlignment="1" applyProtection="1">
      <alignment vertical="center"/>
      <protection/>
    </xf>
    <xf numFmtId="166" fontId="5" fillId="20" borderId="15" xfId="60" applyNumberFormat="1" applyFont="1" applyFill="1" applyBorder="1" applyAlignment="1" applyProtection="1">
      <alignment horizontal="right" vertical="center"/>
      <protection/>
    </xf>
    <xf numFmtId="3" fontId="4" fillId="20" borderId="10" xfId="60" applyNumberFormat="1" applyFont="1" applyFill="1" applyBorder="1" applyAlignment="1" applyProtection="1">
      <alignment/>
      <protection/>
    </xf>
    <xf numFmtId="3" fontId="4" fillId="20" borderId="22" xfId="60" applyNumberFormat="1" applyFont="1" applyFill="1" applyBorder="1" applyAlignment="1" applyProtection="1">
      <alignment/>
      <protection/>
    </xf>
    <xf numFmtId="0" fontId="6" fillId="0" borderId="0" xfId="60" applyFont="1" applyAlignment="1" applyProtection="1">
      <alignment/>
      <protection/>
    </xf>
    <xf numFmtId="0" fontId="1" fillId="0" borderId="0" xfId="60" applyFont="1" applyProtection="1">
      <alignment/>
      <protection/>
    </xf>
    <xf numFmtId="0" fontId="0" fillId="0" borderId="0" xfId="60" applyFont="1" applyProtection="1">
      <alignment/>
      <protection/>
    </xf>
    <xf numFmtId="42" fontId="5" fillId="0" borderId="0" xfId="60" applyNumberFormat="1" applyFont="1" applyBorder="1" applyAlignment="1" applyProtection="1" quotePrefix="1">
      <alignment vertical="center"/>
      <protection/>
    </xf>
    <xf numFmtId="0" fontId="4" fillId="0" borderId="0" xfId="60" applyFont="1" applyAlignment="1" applyProtection="1">
      <alignment horizontal="right"/>
      <protection/>
    </xf>
    <xf numFmtId="0" fontId="31" fillId="0" borderId="0" xfId="60" applyFont="1" applyAlignment="1" applyProtection="1">
      <alignment vertical="top"/>
      <protection locked="0"/>
    </xf>
    <xf numFmtId="0" fontId="29" fillId="0" borderId="0" xfId="63" applyFont="1" applyAlignment="1">
      <alignment/>
      <protection/>
    </xf>
    <xf numFmtId="42" fontId="4" fillId="0" borderId="0" xfId="60" applyNumberFormat="1" applyFont="1" applyFill="1" applyBorder="1" applyAlignment="1" applyProtection="1">
      <alignment vertical="center"/>
      <protection/>
    </xf>
    <xf numFmtId="42" fontId="4" fillId="0" borderId="0" xfId="60" applyNumberFormat="1" applyFont="1" applyFill="1" applyBorder="1" applyAlignment="1" applyProtection="1">
      <alignment vertical="center"/>
      <protection hidden="1"/>
    </xf>
    <xf numFmtId="5" fontId="32" fillId="0" borderId="0" xfId="60" applyNumberFormat="1" applyFont="1" applyAlignment="1" applyProtection="1">
      <alignment vertical="center"/>
      <protection/>
    </xf>
    <xf numFmtId="0" fontId="6" fillId="20" borderId="59" xfId="60" applyNumberFormat="1" applyFont="1" applyFill="1" applyBorder="1" applyAlignment="1" applyProtection="1">
      <alignment horizontal="center"/>
      <protection locked="0"/>
    </xf>
    <xf numFmtId="0" fontId="33" fillId="0" borderId="0" xfId="60" applyFont="1" applyAlignment="1">
      <alignment/>
      <protection/>
    </xf>
    <xf numFmtId="168" fontId="5" fillId="0" borderId="0" xfId="60" applyNumberFormat="1" applyFont="1" applyBorder="1" applyAlignment="1" applyProtection="1">
      <alignment vertical="center"/>
      <protection/>
    </xf>
    <xf numFmtId="0" fontId="23" fillId="0" borderId="0" xfId="60" applyFont="1" applyAlignment="1" applyProtection="1">
      <alignment vertical="top"/>
      <protection locked="0"/>
    </xf>
    <xf numFmtId="0" fontId="1" fillId="0" borderId="0" xfId="60" applyFont="1" applyAlignment="1" applyProtection="1">
      <alignment vertical="top"/>
      <protection/>
    </xf>
    <xf numFmtId="3" fontId="6" fillId="0" borderId="0" xfId="61" applyNumberFormat="1" applyFont="1" applyBorder="1" applyAlignment="1">
      <alignment vertical="center"/>
      <protection/>
    </xf>
    <xf numFmtId="169" fontId="5" fillId="0" borderId="0" xfId="72" applyNumberFormat="1" applyFont="1" applyBorder="1" applyAlignment="1" applyProtection="1">
      <alignment vertical="center"/>
      <protection/>
    </xf>
    <xf numFmtId="166" fontId="5" fillId="0" borderId="23" xfId="66" applyNumberFormat="1" applyFont="1" applyBorder="1" applyAlignment="1" applyProtection="1">
      <alignment/>
      <protection hidden="1"/>
    </xf>
    <xf numFmtId="165" fontId="5" fillId="0" borderId="26" xfId="66" applyNumberFormat="1" applyFont="1" applyBorder="1" applyAlignment="1" applyProtection="1">
      <alignment/>
      <protection hidden="1"/>
    </xf>
    <xf numFmtId="3" fontId="35" fillId="0" borderId="10" xfId="60" applyNumberFormat="1" applyFont="1" applyBorder="1" applyAlignment="1" applyProtection="1">
      <alignment vertical="center"/>
      <protection/>
    </xf>
    <xf numFmtId="3" fontId="35" fillId="0" borderId="22" xfId="60" applyNumberFormat="1" applyFont="1" applyBorder="1" applyAlignment="1" applyProtection="1">
      <alignment vertical="center"/>
      <protection/>
    </xf>
    <xf numFmtId="0" fontId="34" fillId="0" borderId="0" xfId="57" applyFont="1" applyAlignment="1">
      <alignment vertical="top"/>
      <protection/>
    </xf>
    <xf numFmtId="0" fontId="30" fillId="0" borderId="0" xfId="57" applyFont="1" applyAlignment="1">
      <alignment vertical="top"/>
      <protection/>
    </xf>
    <xf numFmtId="0" fontId="4" fillId="0" borderId="60" xfId="60" applyFont="1" applyBorder="1" applyAlignment="1" applyProtection="1">
      <alignment vertical="center"/>
      <protection/>
    </xf>
    <xf numFmtId="166" fontId="35" fillId="0" borderId="26" xfId="66" applyNumberFormat="1" applyFont="1" applyBorder="1" applyAlignment="1" applyProtection="1">
      <alignment/>
      <protection hidden="1"/>
    </xf>
    <xf numFmtId="166" fontId="35" fillId="0" borderId="17" xfId="66" applyNumberFormat="1" applyFont="1" applyBorder="1" applyAlignment="1" applyProtection="1">
      <alignment/>
      <protection hidden="1"/>
    </xf>
    <xf numFmtId="3" fontId="7" fillId="0" borderId="61" xfId="63" applyNumberFormat="1" applyFont="1" applyFill="1" applyBorder="1" applyAlignment="1">
      <alignment horizontal="center" vertical="center"/>
      <protection/>
    </xf>
    <xf numFmtId="3" fontId="5" fillId="0" borderId="62" xfId="63" applyNumberFormat="1" applyFont="1" applyFill="1" applyBorder="1" applyAlignment="1">
      <alignment horizontal="center" vertical="center"/>
      <protection/>
    </xf>
    <xf numFmtId="3" fontId="5" fillId="0" borderId="63" xfId="63" applyNumberFormat="1" applyFont="1" applyFill="1" applyBorder="1" applyAlignment="1">
      <alignment horizontal="center" vertical="center"/>
      <protection/>
    </xf>
    <xf numFmtId="3" fontId="7" fillId="0" borderId="64" xfId="63" applyNumberFormat="1" applyFont="1" applyFill="1" applyBorder="1" applyAlignment="1">
      <alignment horizontal="center" vertical="center" wrapText="1"/>
      <protection/>
    </xf>
    <xf numFmtId="3" fontId="18" fillId="0" borderId="61" xfId="63" applyNumberFormat="1" applyFont="1" applyFill="1" applyBorder="1" applyAlignment="1">
      <alignment horizontal="center" vertical="center"/>
      <protection/>
    </xf>
    <xf numFmtId="3" fontId="19" fillId="0" borderId="62" xfId="63" applyNumberFormat="1" applyFont="1" applyFill="1" applyBorder="1" applyAlignment="1">
      <alignment horizontal="center" vertical="center"/>
      <protection/>
    </xf>
    <xf numFmtId="3" fontId="19" fillId="0" borderId="63" xfId="63" applyNumberFormat="1" applyFont="1" applyFill="1" applyBorder="1" applyAlignment="1">
      <alignment horizontal="center" vertical="center"/>
      <protection/>
    </xf>
    <xf numFmtId="3" fontId="18" fillId="0" borderId="64" xfId="63" applyNumberFormat="1" applyFont="1" applyFill="1" applyBorder="1" applyAlignment="1">
      <alignment horizontal="center" vertical="center" wrapText="1"/>
      <protection/>
    </xf>
    <xf numFmtId="3" fontId="19" fillId="0" borderId="65" xfId="63" applyNumberFormat="1" applyFont="1" applyFill="1" applyBorder="1" applyAlignment="1">
      <alignment horizontal="center" vertical="center"/>
      <protection/>
    </xf>
    <xf numFmtId="3" fontId="7" fillId="0" borderId="65" xfId="63" applyNumberFormat="1" applyFont="1" applyFill="1" applyBorder="1" applyAlignment="1">
      <alignment horizontal="center" vertical="center" wrapText="1"/>
      <protection/>
    </xf>
    <xf numFmtId="3" fontId="18" fillId="0" borderId="65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>
      <alignment/>
      <protection/>
    </xf>
    <xf numFmtId="3" fontId="53" fillId="0" borderId="66" xfId="57" applyNumberFormat="1" applyFont="1" applyBorder="1" applyAlignment="1">
      <alignment horizontal="left" vertical="center" wrapText="1"/>
      <protection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65" xfId="63" applyNumberFormat="1" applyFont="1" applyFill="1" applyBorder="1" applyAlignment="1">
      <alignment horizontal="center" vertical="center"/>
      <protection/>
    </xf>
    <xf numFmtId="0" fontId="19" fillId="0" borderId="65" xfId="63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61" xfId="63" applyNumberFormat="1" applyFont="1" applyFill="1" applyBorder="1" applyAlignment="1">
      <alignment horizontal="center" vertical="center"/>
      <protection/>
    </xf>
    <xf numFmtId="3" fontId="19" fillId="0" borderId="61" xfId="63" applyNumberFormat="1" applyFont="1" applyFill="1" applyBorder="1" applyAlignment="1">
      <alignment horizontal="center" vertical="center"/>
      <protection/>
    </xf>
    <xf numFmtId="3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>
      <alignment/>
      <protection/>
    </xf>
    <xf numFmtId="0" fontId="2" fillId="0" borderId="0" xfId="59" applyFont="1" applyAlignment="1">
      <alignment/>
      <protection/>
    </xf>
    <xf numFmtId="0" fontId="2" fillId="0" borderId="0" xfId="62" applyFont="1" applyProtection="1">
      <alignment/>
      <protection/>
    </xf>
    <xf numFmtId="166" fontId="54" fillId="0" borderId="17" xfId="66" applyNumberFormat="1" applyFont="1" applyBorder="1" applyAlignment="1" applyProtection="1">
      <alignment/>
      <protection hidden="1"/>
    </xf>
    <xf numFmtId="42" fontId="4" fillId="0" borderId="15" xfId="60" applyNumberFormat="1" applyFont="1" applyBorder="1" applyAlignment="1" applyProtection="1">
      <alignment horizontal="center" vertical="center"/>
      <protection/>
    </xf>
    <xf numFmtId="42" fontId="4" fillId="0" borderId="13" xfId="60" applyNumberFormat="1" applyFont="1" applyFill="1" applyBorder="1" applyAlignment="1" applyProtection="1">
      <alignment vertical="center"/>
      <protection/>
    </xf>
    <xf numFmtId="3" fontId="7" fillId="0" borderId="0" xfId="61" applyNumberFormat="1" applyFont="1">
      <alignment/>
      <protection/>
    </xf>
    <xf numFmtId="3" fontId="5" fillId="0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>
      <alignment/>
    </xf>
    <xf numFmtId="0" fontId="5" fillId="0" borderId="70" xfId="0" applyFont="1" applyFill="1" applyBorder="1" applyAlignment="1" applyProtection="1">
      <alignment horizontal="left" vertical="center"/>
      <protection locked="0"/>
    </xf>
    <xf numFmtId="3" fontId="7" fillId="0" borderId="70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 applyProtection="1">
      <alignment horizontal="center" vertical="center"/>
      <protection locked="0"/>
    </xf>
    <xf numFmtId="3" fontId="5" fillId="0" borderId="72" xfId="0" applyNumberFormat="1" applyFont="1" applyFill="1" applyBorder="1" applyAlignment="1" applyProtection="1">
      <alignment horizontal="center" vertical="center"/>
      <protection locked="0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3" fontId="5" fillId="0" borderId="73" xfId="0" applyNumberFormat="1" applyFont="1" applyFill="1" applyBorder="1" applyAlignment="1" applyProtection="1">
      <alignment horizontal="center" vertical="center"/>
      <protection locked="0"/>
    </xf>
    <xf numFmtId="3" fontId="7" fillId="0" borderId="71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 applyProtection="1">
      <alignment horizontal="center" vertical="center"/>
      <protection locked="0"/>
    </xf>
    <xf numFmtId="3" fontId="5" fillId="0" borderId="72" xfId="0" applyNumberFormat="1" applyFont="1" applyFill="1" applyBorder="1" applyAlignment="1" applyProtection="1">
      <alignment horizontal="center" vertical="center"/>
      <protection locked="0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3" fontId="7" fillId="0" borderId="70" xfId="0" applyNumberFormat="1" applyFont="1" applyFill="1" applyBorder="1" applyAlignment="1">
      <alignment horizontal="center" vertical="center" wrapText="1"/>
    </xf>
    <xf numFmtId="3" fontId="5" fillId="0" borderId="73" xfId="0" applyNumberFormat="1" applyFont="1" applyFill="1" applyBorder="1" applyAlignment="1" applyProtection="1">
      <alignment horizontal="center" vertical="center"/>
      <protection locked="0"/>
    </xf>
    <xf numFmtId="3" fontId="7" fillId="0" borderId="71" xfId="0" applyNumberFormat="1" applyFont="1" applyFill="1" applyBorder="1" applyAlignment="1">
      <alignment horizontal="center" vertical="center" wrapText="1"/>
    </xf>
    <xf numFmtId="0" fontId="0" fillId="0" borderId="74" xfId="0" applyFill="1" applyBorder="1" applyAlignment="1">
      <alignment/>
    </xf>
    <xf numFmtId="0" fontId="4" fillId="0" borderId="60" xfId="60" applyFont="1" applyBorder="1" applyProtection="1">
      <alignment/>
      <protection/>
    </xf>
    <xf numFmtId="0" fontId="4" fillId="0" borderId="52" xfId="0" applyFont="1" applyFill="1" applyBorder="1" applyAlignment="1" applyProtection="1">
      <alignment vertical="center"/>
      <protection/>
    </xf>
    <xf numFmtId="42" fontId="4" fillId="0" borderId="75" xfId="60" applyNumberFormat="1" applyFont="1" applyBorder="1" applyProtection="1">
      <alignment/>
      <protection/>
    </xf>
    <xf numFmtId="42" fontId="4" fillId="0" borderId="76" xfId="60" applyNumberFormat="1" applyFont="1" applyBorder="1" applyProtection="1">
      <alignment/>
      <protection/>
    </xf>
    <xf numFmtId="169" fontId="5" fillId="0" borderId="0" xfId="72" applyNumberFormat="1" applyFont="1" applyBorder="1" applyAlignment="1" applyProtection="1" quotePrefix="1">
      <alignment vertical="center"/>
      <protection/>
    </xf>
    <xf numFmtId="3" fontId="66" fillId="0" borderId="10" xfId="60" applyNumberFormat="1" applyFont="1" applyBorder="1" applyAlignment="1" applyProtection="1">
      <alignment vertical="center"/>
      <protection/>
    </xf>
    <xf numFmtId="0" fontId="5" fillId="0" borderId="77" xfId="0" applyFont="1" applyFill="1" applyBorder="1" applyAlignment="1" applyProtection="1">
      <alignment horizontal="left" vertical="center"/>
      <protection locked="0"/>
    </xf>
    <xf numFmtId="0" fontId="5" fillId="0" borderId="78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9" fillId="20" borderId="18" xfId="61" applyNumberFormat="1" applyFont="1" applyFill="1" applyBorder="1" applyAlignment="1" applyProtection="1">
      <alignment horizontal="center"/>
      <protection locked="0"/>
    </xf>
    <xf numFmtId="0" fontId="7" fillId="20" borderId="0" xfId="61" applyNumberFormat="1" applyFont="1" applyFill="1" applyBorder="1" applyAlignment="1">
      <alignment horizontal="centerContinuous" vertical="center"/>
      <protection/>
    </xf>
    <xf numFmtId="0" fontId="4" fillId="0" borderId="52" xfId="0" applyFont="1" applyBorder="1" applyAlignment="1" applyProtection="1">
      <alignment vertical="center"/>
      <protection/>
    </xf>
    <xf numFmtId="0" fontId="4" fillId="0" borderId="52" xfId="60" applyFont="1" applyBorder="1" applyProtection="1">
      <alignment/>
      <protection/>
    </xf>
    <xf numFmtId="0" fontId="4" fillId="0" borderId="79" xfId="60" applyFont="1" applyBorder="1" applyProtection="1">
      <alignment/>
      <protection/>
    </xf>
    <xf numFmtId="42" fontId="4" fillId="0" borderId="0" xfId="60" applyNumberFormat="1" applyFont="1" applyBorder="1" applyAlignment="1" applyProtection="1">
      <alignment vertical="center"/>
      <protection/>
    </xf>
    <xf numFmtId="3" fontId="4" fillId="0" borderId="48" xfId="60" applyNumberFormat="1" applyFont="1" applyBorder="1" applyAlignment="1" applyProtection="1">
      <alignment horizontal="center" vertical="center"/>
      <protection/>
    </xf>
    <xf numFmtId="0" fontId="2" fillId="0" borderId="0" xfId="61" applyFont="1" applyAlignment="1">
      <alignment horizontal="left" wrapText="1"/>
      <protection/>
    </xf>
    <xf numFmtId="0" fontId="2" fillId="0" borderId="0" xfId="61" applyFont="1" applyAlignment="1">
      <alignment horizontal="left"/>
      <protection/>
    </xf>
    <xf numFmtId="0" fontId="6" fillId="0" borderId="52" xfId="60" applyFont="1" applyFill="1" applyBorder="1" applyAlignment="1" applyProtection="1">
      <alignment vertical="center"/>
      <protection/>
    </xf>
    <xf numFmtId="0" fontId="10" fillId="0" borderId="52" xfId="60" applyFont="1" applyBorder="1" applyAlignment="1" applyProtection="1">
      <alignment vertical="top"/>
      <protection/>
    </xf>
    <xf numFmtId="5" fontId="4" fillId="0" borderId="21" xfId="60" applyNumberFormat="1" applyFont="1" applyBorder="1" applyProtection="1">
      <alignment/>
      <protection/>
    </xf>
    <xf numFmtId="0" fontId="4" fillId="0" borderId="52" xfId="60" applyFont="1" applyBorder="1" applyAlignment="1" applyProtection="1">
      <alignment horizontal="left" vertical="center"/>
      <protection/>
    </xf>
    <xf numFmtId="3" fontId="6" fillId="20" borderId="22" xfId="60" applyNumberFormat="1" applyFont="1" applyFill="1" applyBorder="1" applyAlignment="1" applyProtection="1">
      <alignment/>
      <protection/>
    </xf>
    <xf numFmtId="166" fontId="7" fillId="20" borderId="15" xfId="60" applyNumberFormat="1" applyFont="1" applyFill="1" applyBorder="1" applyAlignment="1" applyProtection="1">
      <alignment horizontal="right" vertical="center"/>
      <protection/>
    </xf>
    <xf numFmtId="0" fontId="10" fillId="0" borderId="0" xfId="61" applyFont="1" applyAlignment="1">
      <alignment horizontal="left"/>
      <protection/>
    </xf>
    <xf numFmtId="3" fontId="53" fillId="24" borderId="66" xfId="57" applyNumberFormat="1" applyFont="1" applyFill="1" applyBorder="1" applyAlignment="1">
      <alignment horizontal="justify" vertical="center" wrapText="1"/>
      <protection/>
    </xf>
    <xf numFmtId="171" fontId="56" fillId="0" borderId="0" xfId="60" applyNumberFormat="1" applyFont="1" applyBorder="1" applyAlignment="1" applyProtection="1">
      <alignment horizontal="right" vertical="center"/>
      <protection locked="0"/>
    </xf>
    <xf numFmtId="0" fontId="4" fillId="0" borderId="13" xfId="60" applyNumberFormat="1" applyFont="1" applyBorder="1" applyAlignment="1" applyProtection="1">
      <alignment horizontal="center"/>
      <protection/>
    </xf>
    <xf numFmtId="5" fontId="4" fillId="0" borderId="13" xfId="60" applyNumberFormat="1" applyFont="1" applyBorder="1" applyAlignment="1" applyProtection="1">
      <alignment horizontal="right"/>
      <protection/>
    </xf>
    <xf numFmtId="6" fontId="4" fillId="0" borderId="16" xfId="60" applyNumberFormat="1" applyFont="1" applyBorder="1" applyAlignment="1" applyProtection="1">
      <alignment vertical="center"/>
      <protection/>
    </xf>
    <xf numFmtId="0" fontId="4" fillId="0" borderId="28" xfId="60" applyNumberFormat="1" applyFont="1" applyBorder="1" applyAlignment="1" applyProtection="1">
      <alignment horizontal="center"/>
      <protection/>
    </xf>
    <xf numFmtId="5" fontId="4" fillId="0" borderId="28" xfId="60" applyNumberFormat="1" applyFont="1" applyBorder="1" applyAlignment="1" applyProtection="1">
      <alignment horizontal="right"/>
      <protection/>
    </xf>
    <xf numFmtId="3" fontId="4" fillId="0" borderId="40" xfId="60" applyNumberFormat="1" applyFont="1" applyBorder="1" applyAlignment="1" applyProtection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3" fontId="53" fillId="0" borderId="66" xfId="57" applyNumberFormat="1" applyFont="1" applyFill="1" applyBorder="1" applyAlignment="1">
      <alignment horizontal="justify" vertical="center" wrapText="1"/>
      <protection/>
    </xf>
    <xf numFmtId="0" fontId="53" fillId="0" borderId="0" xfId="54" applyFont="1" applyFill="1" applyBorder="1" applyAlignment="1">
      <alignment horizontal="justify" vertical="center" wrapText="1"/>
      <protection/>
    </xf>
    <xf numFmtId="0" fontId="53" fillId="0" borderId="0" xfId="57" applyFont="1" applyFill="1" applyBorder="1" applyAlignment="1">
      <alignment horizontal="justify" vertical="center" wrapText="1"/>
      <protection/>
    </xf>
    <xf numFmtId="3" fontId="66" fillId="0" borderId="22" xfId="60" applyNumberFormat="1" applyFont="1" applyBorder="1" applyAlignment="1" applyProtection="1">
      <alignment vertical="center"/>
      <protection/>
    </xf>
    <xf numFmtId="166" fontId="66" fillId="0" borderId="15" xfId="60" applyNumberFormat="1" applyFont="1" applyBorder="1" applyAlignment="1" applyProtection="1">
      <alignment horizontal="right" vertical="center"/>
      <protection/>
    </xf>
    <xf numFmtId="0" fontId="16" fillId="25" borderId="37" xfId="57" applyFont="1" applyFill="1" applyBorder="1" applyAlignment="1">
      <alignment vertical="center"/>
      <protection/>
    </xf>
    <xf numFmtId="167" fontId="1" fillId="25" borderId="19" xfId="57" applyNumberFormat="1" applyFont="1" applyFill="1" applyBorder="1" applyAlignment="1">
      <alignment horizontal="center" vertical="center"/>
      <protection/>
    </xf>
    <xf numFmtId="0" fontId="6" fillId="25" borderId="24" xfId="57" applyFont="1" applyFill="1" applyBorder="1" applyAlignment="1">
      <alignment horizontal="center" vertical="center" wrapText="1"/>
      <protection/>
    </xf>
    <xf numFmtId="3" fontId="17" fillId="25" borderId="80" xfId="57" applyNumberFormat="1" applyFont="1" applyFill="1" applyBorder="1" applyAlignment="1">
      <alignment horizontal="center" vertical="center" wrapText="1"/>
      <protection/>
    </xf>
    <xf numFmtId="164" fontId="7" fillId="25" borderId="24" xfId="61" applyNumberFormat="1" applyFont="1" applyFill="1" applyBorder="1" applyAlignment="1">
      <alignment vertical="top"/>
      <protection/>
    </xf>
    <xf numFmtId="3" fontId="7" fillId="25" borderId="25" xfId="61" applyNumberFormat="1" applyFont="1" applyFill="1" applyBorder="1" applyAlignment="1">
      <alignment vertical="top"/>
      <protection/>
    </xf>
    <xf numFmtId="166" fontId="7" fillId="25" borderId="18" xfId="66" applyNumberFormat="1" applyFont="1" applyFill="1" applyBorder="1" applyAlignment="1">
      <alignment horizontal="center"/>
    </xf>
    <xf numFmtId="3" fontId="7" fillId="25" borderId="26" xfId="61" applyNumberFormat="1" applyFont="1" applyFill="1" applyBorder="1" applyAlignment="1">
      <alignment vertical="top"/>
      <protection/>
    </xf>
    <xf numFmtId="166" fontId="7" fillId="25" borderId="18" xfId="66" applyNumberFormat="1" applyFont="1" applyFill="1" applyBorder="1" applyAlignment="1">
      <alignment/>
    </xf>
    <xf numFmtId="3" fontId="7" fillId="25" borderId="27" xfId="61" applyNumberFormat="1" applyFont="1" applyFill="1" applyBorder="1" applyAlignment="1">
      <alignment vertical="top"/>
      <protection/>
    </xf>
    <xf numFmtId="166" fontId="7" fillId="25" borderId="19" xfId="66" applyNumberFormat="1" applyFont="1" applyFill="1" applyBorder="1" applyAlignment="1">
      <alignment/>
    </xf>
    <xf numFmtId="164" fontId="7" fillId="25" borderId="28" xfId="61" applyNumberFormat="1" applyFont="1" applyFill="1" applyBorder="1" applyAlignment="1">
      <alignment vertical="top"/>
      <protection/>
    </xf>
    <xf numFmtId="3" fontId="7" fillId="25" borderId="81" xfId="61" applyNumberFormat="1" applyFont="1" applyFill="1" applyBorder="1" applyAlignment="1">
      <alignment vertical="top"/>
      <protection/>
    </xf>
    <xf numFmtId="166" fontId="7" fillId="25" borderId="12" xfId="61" applyNumberFormat="1" applyFont="1" applyFill="1" applyBorder="1" applyAlignment="1">
      <alignment horizontal="center"/>
      <protection/>
    </xf>
    <xf numFmtId="3" fontId="7" fillId="25" borderId="29" xfId="61" applyNumberFormat="1" applyFont="1" applyFill="1" applyBorder="1" applyAlignment="1">
      <alignment vertical="top"/>
      <protection/>
    </xf>
    <xf numFmtId="166" fontId="7" fillId="25" borderId="12" xfId="61" applyNumberFormat="1" applyFont="1" applyFill="1" applyBorder="1">
      <alignment/>
      <protection/>
    </xf>
    <xf numFmtId="3" fontId="7" fillId="25" borderId="30" xfId="61" applyNumberFormat="1" applyFont="1" applyFill="1" applyBorder="1" applyAlignment="1">
      <alignment vertical="top"/>
      <protection/>
    </xf>
    <xf numFmtId="166" fontId="7" fillId="25" borderId="11" xfId="61" applyNumberFormat="1" applyFont="1" applyFill="1" applyBorder="1">
      <alignment/>
      <protection/>
    </xf>
    <xf numFmtId="3" fontId="7" fillId="0" borderId="10" xfId="61" applyNumberFormat="1" applyFont="1" applyFill="1" applyBorder="1" applyAlignment="1">
      <alignment horizontal="right" vertical="center"/>
      <protection/>
    </xf>
    <xf numFmtId="3" fontId="5" fillId="0" borderId="23" xfId="61" applyNumberFormat="1" applyFont="1" applyFill="1" applyBorder="1" applyAlignment="1">
      <alignment horizontal="right" vertical="center"/>
      <protection/>
    </xf>
    <xf numFmtId="3" fontId="7" fillId="0" borderId="23" xfId="61" applyNumberFormat="1" applyFont="1" applyFill="1" applyBorder="1" applyAlignment="1">
      <alignment horizontal="right" vertical="center"/>
      <protection/>
    </xf>
    <xf numFmtId="10" fontId="7" fillId="25" borderId="17" xfId="61" applyNumberFormat="1" applyFont="1" applyFill="1" applyBorder="1" applyAlignment="1">
      <alignment vertical="top"/>
      <protection/>
    </xf>
    <xf numFmtId="166" fontId="7" fillId="25" borderId="17" xfId="66" applyNumberFormat="1" applyFont="1" applyFill="1" applyBorder="1" applyAlignment="1" applyProtection="1">
      <alignment/>
      <protection hidden="1"/>
    </xf>
    <xf numFmtId="166" fontId="7" fillId="25" borderId="26" xfId="66" applyNumberFormat="1" applyFont="1" applyFill="1" applyBorder="1" applyAlignment="1" applyProtection="1">
      <alignment/>
      <protection hidden="1"/>
    </xf>
    <xf numFmtId="10" fontId="7" fillId="25" borderId="33" xfId="61" applyNumberFormat="1" applyFont="1" applyFill="1" applyBorder="1" applyAlignment="1">
      <alignment vertical="top"/>
      <protection/>
    </xf>
    <xf numFmtId="166" fontId="7" fillId="25" borderId="11" xfId="61" applyNumberFormat="1" applyFont="1" applyFill="1" applyBorder="1" applyAlignment="1">
      <alignment/>
      <protection/>
    </xf>
    <xf numFmtId="166" fontId="7" fillId="25" borderId="12" xfId="61" applyNumberFormat="1" applyFont="1" applyFill="1" applyBorder="1" applyAlignment="1">
      <alignment/>
      <protection/>
    </xf>
    <xf numFmtId="0" fontId="7" fillId="25" borderId="12" xfId="0" applyFont="1" applyFill="1" applyBorder="1" applyAlignment="1">
      <alignment horizontal="center" vertical="center"/>
    </xf>
    <xf numFmtId="0" fontId="5" fillId="25" borderId="33" xfId="0" applyFont="1" applyFill="1" applyBorder="1" applyAlignment="1">
      <alignment horizontal="center" vertical="center" textRotation="90"/>
    </xf>
    <xf numFmtId="0" fontId="5" fillId="25" borderId="82" xfId="0" applyFont="1" applyFill="1" applyBorder="1" applyAlignment="1">
      <alignment horizontal="center" vertical="center" textRotation="90"/>
    </xf>
    <xf numFmtId="0" fontId="5" fillId="25" borderId="82" xfId="0" applyFont="1" applyFill="1" applyBorder="1" applyAlignment="1">
      <alignment horizontal="center" vertical="center" textRotation="90" wrapText="1"/>
    </xf>
    <xf numFmtId="0" fontId="5" fillId="25" borderId="12" xfId="0" applyFont="1" applyFill="1" applyBorder="1" applyAlignment="1">
      <alignment horizontal="center" vertical="center" textRotation="90" wrapText="1"/>
    </xf>
    <xf numFmtId="0" fontId="18" fillId="25" borderId="29" xfId="63" applyNumberFormat="1" applyFont="1" applyFill="1" applyBorder="1" applyAlignment="1">
      <alignment horizontal="center" vertical="center" textRotation="90" wrapText="1"/>
      <protection/>
    </xf>
    <xf numFmtId="0" fontId="5" fillId="25" borderId="83" xfId="0" applyFont="1" applyFill="1" applyBorder="1" applyAlignment="1">
      <alignment horizontal="center" vertical="center" textRotation="90" wrapText="1"/>
    </xf>
    <xf numFmtId="0" fontId="18" fillId="25" borderId="33" xfId="63" applyNumberFormat="1" applyFont="1" applyFill="1" applyBorder="1" applyAlignment="1">
      <alignment horizontal="center" vertical="center" textRotation="90" wrapText="1"/>
      <protection/>
    </xf>
    <xf numFmtId="3" fontId="6" fillId="25" borderId="18" xfId="0" applyNumberFormat="1" applyFont="1" applyFill="1" applyBorder="1" applyAlignment="1">
      <alignment horizontal="center" vertical="center"/>
    </xf>
    <xf numFmtId="3" fontId="7" fillId="25" borderId="17" xfId="0" applyNumberFormat="1" applyFont="1" applyFill="1" applyBorder="1" applyAlignment="1">
      <alignment horizontal="center" vertical="center"/>
    </xf>
    <xf numFmtId="3" fontId="7" fillId="25" borderId="84" xfId="0" applyNumberFormat="1" applyFont="1" applyFill="1" applyBorder="1" applyAlignment="1">
      <alignment horizontal="center" vertical="center"/>
    </xf>
    <xf numFmtId="3" fontId="7" fillId="25" borderId="18" xfId="0" applyNumberFormat="1" applyFont="1" applyFill="1" applyBorder="1" applyAlignment="1">
      <alignment horizontal="center" vertical="center"/>
    </xf>
    <xf numFmtId="3" fontId="7" fillId="25" borderId="85" xfId="0" applyNumberFormat="1" applyFont="1" applyFill="1" applyBorder="1" applyAlignment="1">
      <alignment horizontal="center" vertical="center"/>
    </xf>
    <xf numFmtId="0" fontId="6" fillId="25" borderId="86" xfId="60" applyFont="1" applyFill="1" applyBorder="1" applyAlignment="1" applyProtection="1">
      <alignment vertical="center"/>
      <protection/>
    </xf>
    <xf numFmtId="0" fontId="6" fillId="25" borderId="46" xfId="60" applyNumberFormat="1" applyFont="1" applyFill="1" applyBorder="1" applyAlignment="1" applyProtection="1">
      <alignment horizontal="right" vertical="center"/>
      <protection/>
    </xf>
    <xf numFmtId="0" fontId="6" fillId="25" borderId="87" xfId="60" applyNumberFormat="1" applyFont="1" applyFill="1" applyBorder="1" applyAlignment="1" applyProtection="1">
      <alignment horizontal="right" vertical="center"/>
      <protection/>
    </xf>
    <xf numFmtId="5" fontId="6" fillId="25" borderId="87" xfId="60" applyNumberFormat="1" applyFont="1" applyFill="1" applyBorder="1" applyAlignment="1" applyProtection="1">
      <alignment vertical="center"/>
      <protection/>
    </xf>
    <xf numFmtId="0" fontId="6" fillId="25" borderId="45" xfId="60" applyFont="1" applyFill="1" applyBorder="1" applyAlignment="1" applyProtection="1">
      <alignment vertical="center"/>
      <protection/>
    </xf>
    <xf numFmtId="3" fontId="31" fillId="25" borderId="58" xfId="60" applyNumberFormat="1" applyFont="1" applyFill="1" applyBorder="1" applyAlignment="1" applyProtection="1">
      <alignment horizontal="center" vertical="center"/>
      <protection/>
    </xf>
    <xf numFmtId="3" fontId="31" fillId="25" borderId="46" xfId="60" applyNumberFormat="1" applyFont="1" applyFill="1" applyBorder="1" applyAlignment="1" applyProtection="1">
      <alignment horizontal="center" vertical="center"/>
      <protection/>
    </xf>
    <xf numFmtId="5" fontId="6" fillId="25" borderId="45" xfId="60" applyNumberFormat="1" applyFont="1" applyFill="1" applyBorder="1" applyAlignment="1" applyProtection="1">
      <alignment horizontal="right" vertical="center"/>
      <protection/>
    </xf>
    <xf numFmtId="5" fontId="6" fillId="25" borderId="87" xfId="60" applyNumberFormat="1" applyFont="1" applyFill="1" applyBorder="1" applyAlignment="1" applyProtection="1">
      <alignment horizontal="right" vertical="center"/>
      <protection/>
    </xf>
    <xf numFmtId="0" fontId="4" fillId="25" borderId="80" xfId="60" applyFont="1" applyFill="1" applyBorder="1" applyAlignment="1" applyProtection="1">
      <alignment vertical="center"/>
      <protection/>
    </xf>
    <xf numFmtId="3" fontId="6" fillId="25" borderId="27" xfId="60" applyNumberFormat="1" applyFont="1" applyFill="1" applyBorder="1" applyAlignment="1" applyProtection="1">
      <alignment horizontal="center" vertical="center"/>
      <protection/>
    </xf>
    <xf numFmtId="3" fontId="6" fillId="25" borderId="37" xfId="60" applyNumberFormat="1" applyFont="1" applyFill="1" applyBorder="1" applyAlignment="1" applyProtection="1">
      <alignment horizontal="center" vertical="center"/>
      <protection/>
    </xf>
    <xf numFmtId="0" fontId="4" fillId="25" borderId="88" xfId="60" applyFont="1" applyFill="1" applyBorder="1" applyAlignment="1" applyProtection="1">
      <alignment vertical="center"/>
      <protection/>
    </xf>
    <xf numFmtId="0" fontId="4" fillId="25" borderId="15" xfId="60" applyFont="1" applyFill="1" applyBorder="1" applyAlignment="1" applyProtection="1">
      <alignment vertical="center"/>
      <protection/>
    </xf>
    <xf numFmtId="0" fontId="6" fillId="25" borderId="45" xfId="60" applyNumberFormat="1" applyFont="1" applyFill="1" applyBorder="1" applyAlignment="1" applyProtection="1">
      <alignment vertical="center"/>
      <protection/>
    </xf>
    <xf numFmtId="3" fontId="6" fillId="25" borderId="87" xfId="60" applyNumberFormat="1" applyFont="1" applyFill="1" applyBorder="1" applyAlignment="1" applyProtection="1">
      <alignment horizontal="center" vertical="center"/>
      <protection/>
    </xf>
    <xf numFmtId="0" fontId="6" fillId="25" borderId="80" xfId="60" applyFont="1" applyFill="1" applyBorder="1" applyAlignment="1" applyProtection="1">
      <alignment vertical="center"/>
      <protection/>
    </xf>
    <xf numFmtId="3" fontId="6" fillId="25" borderId="27" xfId="60" applyNumberFormat="1" applyFont="1" applyFill="1" applyBorder="1" applyAlignment="1" applyProtection="1">
      <alignment horizontal="center" vertical="center"/>
      <protection/>
    </xf>
    <xf numFmtId="3" fontId="6" fillId="25" borderId="37" xfId="60" applyNumberFormat="1" applyFont="1" applyFill="1" applyBorder="1" applyAlignment="1" applyProtection="1">
      <alignment horizontal="center" vertical="center"/>
      <protection/>
    </xf>
    <xf numFmtId="42" fontId="6" fillId="25" borderId="18" xfId="60" applyNumberFormat="1" applyFont="1" applyFill="1" applyBorder="1" applyAlignment="1" applyProtection="1">
      <alignment vertical="center"/>
      <protection/>
    </xf>
    <xf numFmtId="42" fontId="6" fillId="25" borderId="37" xfId="60" applyNumberFormat="1" applyFont="1" applyFill="1" applyBorder="1" applyAlignment="1" applyProtection="1">
      <alignment vertical="center"/>
      <protection/>
    </xf>
    <xf numFmtId="0" fontId="12" fillId="25" borderId="57" xfId="60" applyFont="1" applyFill="1" applyBorder="1" applyAlignment="1" applyProtection="1">
      <alignment vertical="center"/>
      <protection/>
    </xf>
    <xf numFmtId="3" fontId="22" fillId="25" borderId="57" xfId="60" applyNumberFormat="1" applyFont="1" applyFill="1" applyBorder="1" applyAlignment="1" applyProtection="1">
      <alignment vertical="center"/>
      <protection/>
    </xf>
    <xf numFmtId="5" fontId="22" fillId="25" borderId="46" xfId="60" applyNumberFormat="1" applyFont="1" applyFill="1" applyBorder="1" applyAlignment="1" applyProtection="1">
      <alignment vertical="center"/>
      <protection/>
    </xf>
    <xf numFmtId="0" fontId="22" fillId="25" borderId="58" xfId="60" applyNumberFormat="1" applyFont="1" applyFill="1" applyBorder="1" applyAlignment="1" applyProtection="1">
      <alignment vertical="center"/>
      <protection/>
    </xf>
    <xf numFmtId="42" fontId="22" fillId="25" borderId="46" xfId="60" applyNumberFormat="1" applyFont="1" applyFill="1" applyBorder="1" applyAlignment="1" applyProtection="1">
      <alignment vertical="center"/>
      <protection/>
    </xf>
    <xf numFmtId="166" fontId="22" fillId="25" borderId="45" xfId="60" applyNumberFormat="1" applyFont="1" applyFill="1" applyBorder="1" applyAlignment="1" applyProtection="1">
      <alignment horizontal="right" vertical="center"/>
      <protection/>
    </xf>
    <xf numFmtId="0" fontId="6" fillId="25" borderId="10" xfId="60" applyFont="1" applyFill="1" applyBorder="1" applyAlignment="1" applyProtection="1">
      <alignment vertical="center"/>
      <protection/>
    </xf>
    <xf numFmtId="3" fontId="22" fillId="25" borderId="10" xfId="60" applyNumberFormat="1" applyFont="1" applyFill="1" applyBorder="1" applyAlignment="1" applyProtection="1">
      <alignment vertical="center"/>
      <protection/>
    </xf>
    <xf numFmtId="42" fontId="22" fillId="25" borderId="0" xfId="60" applyNumberFormat="1" applyFont="1" applyFill="1" applyBorder="1" applyAlignment="1" applyProtection="1">
      <alignment vertical="center"/>
      <protection/>
    </xf>
    <xf numFmtId="3" fontId="22" fillId="25" borderId="22" xfId="60" applyNumberFormat="1" applyFont="1" applyFill="1" applyBorder="1" applyAlignment="1" applyProtection="1">
      <alignment vertical="center"/>
      <protection/>
    </xf>
    <xf numFmtId="166" fontId="22" fillId="25" borderId="15" xfId="60" applyNumberFormat="1" applyFont="1" applyFill="1" applyBorder="1" applyAlignment="1" applyProtection="1">
      <alignment horizontal="right" vertical="center"/>
      <protection/>
    </xf>
    <xf numFmtId="0" fontId="6" fillId="25" borderId="18" xfId="60" applyFont="1" applyFill="1" applyBorder="1" applyAlignment="1">
      <alignment vertical="center" wrapText="1"/>
      <protection/>
    </xf>
    <xf numFmtId="3" fontId="6" fillId="25" borderId="18" xfId="60" applyNumberFormat="1" applyFont="1" applyFill="1" applyBorder="1" applyAlignment="1" applyProtection="1">
      <alignment vertical="center"/>
      <protection/>
    </xf>
    <xf numFmtId="5" fontId="7" fillId="25" borderId="19" xfId="60" applyNumberFormat="1" applyFont="1" applyFill="1" applyBorder="1" applyAlignment="1" applyProtection="1">
      <alignment vertical="center"/>
      <protection/>
    </xf>
    <xf numFmtId="3" fontId="6" fillId="25" borderId="27" xfId="60" applyNumberFormat="1" applyFont="1" applyFill="1" applyBorder="1" applyAlignment="1" applyProtection="1">
      <alignment vertical="center"/>
      <protection/>
    </xf>
    <xf numFmtId="42" fontId="7" fillId="25" borderId="19" xfId="60" applyNumberFormat="1" applyFont="1" applyFill="1" applyBorder="1" applyAlignment="1" applyProtection="1">
      <alignment vertical="center"/>
      <protection/>
    </xf>
    <xf numFmtId="166" fontId="7" fillId="25" borderId="80" xfId="60" applyNumberFormat="1" applyFont="1" applyFill="1" applyBorder="1" applyAlignment="1" applyProtection="1">
      <alignment horizontal="right" vertical="center"/>
      <protection/>
    </xf>
    <xf numFmtId="0" fontId="5" fillId="25" borderId="10" xfId="60" applyFont="1" applyFill="1" applyBorder="1" applyAlignment="1" applyProtection="1">
      <alignment vertical="center"/>
      <protection/>
    </xf>
    <xf numFmtId="3" fontId="5" fillId="25" borderId="10" xfId="60" applyNumberFormat="1" applyFont="1" applyFill="1" applyBorder="1" applyAlignment="1" applyProtection="1">
      <alignment vertical="center"/>
      <protection/>
    </xf>
    <xf numFmtId="42" fontId="5" fillId="25" borderId="0" xfId="60" applyNumberFormat="1" applyFont="1" applyFill="1" applyBorder="1" applyAlignment="1" applyProtection="1">
      <alignment vertical="center"/>
      <protection/>
    </xf>
    <xf numFmtId="3" fontId="5" fillId="25" borderId="22" xfId="60" applyNumberFormat="1" applyFont="1" applyFill="1" applyBorder="1" applyAlignment="1" applyProtection="1">
      <alignment vertical="center"/>
      <protection/>
    </xf>
    <xf numFmtId="166" fontId="5" fillId="25" borderId="15" xfId="60" applyNumberFormat="1" applyFont="1" applyFill="1" applyBorder="1" applyAlignment="1" applyProtection="1">
      <alignment horizontal="right" vertical="center"/>
      <protection/>
    </xf>
    <xf numFmtId="0" fontId="6" fillId="25" borderId="18" xfId="60" applyFont="1" applyFill="1" applyBorder="1" applyAlignment="1">
      <alignment vertical="center" wrapText="1"/>
      <protection/>
    </xf>
    <xf numFmtId="0" fontId="4" fillId="0" borderId="52" xfId="55" applyFont="1" applyFill="1" applyBorder="1" applyAlignment="1" applyProtection="1">
      <alignment vertical="center"/>
      <protection/>
    </xf>
    <xf numFmtId="0" fontId="4" fillId="0" borderId="46" xfId="60" applyFont="1" applyBorder="1" applyProtection="1">
      <alignment/>
      <protection/>
    </xf>
    <xf numFmtId="0" fontId="4" fillId="0" borderId="46" xfId="60" applyNumberFormat="1" applyFont="1" applyBorder="1" applyAlignment="1" applyProtection="1">
      <alignment horizontal="center"/>
      <protection/>
    </xf>
    <xf numFmtId="0" fontId="4" fillId="0" borderId="89" xfId="57" applyFont="1" applyBorder="1" applyAlignment="1">
      <alignment horizontal="left" vertical="center" wrapText="1"/>
      <protection/>
    </xf>
    <xf numFmtId="167" fontId="0" fillId="0" borderId="66" xfId="57" applyNumberFormat="1" applyFont="1" applyBorder="1" applyAlignment="1">
      <alignment horizontal="center" vertical="center"/>
      <protection/>
    </xf>
    <xf numFmtId="42" fontId="4" fillId="0" borderId="16" xfId="60" applyNumberFormat="1" applyFont="1" applyFill="1" applyBorder="1" applyAlignment="1" applyProtection="1">
      <alignment horizontal="center" vertical="center"/>
      <protection/>
    </xf>
    <xf numFmtId="42" fontId="4" fillId="0" borderId="13" xfId="60" applyNumberFormat="1" applyFont="1" applyBorder="1" applyAlignment="1" applyProtection="1">
      <alignment horizontal="center" vertical="center"/>
      <protection/>
    </xf>
    <xf numFmtId="0" fontId="57" fillId="0" borderId="90" xfId="57" applyFont="1" applyFill="1" applyBorder="1" applyAlignment="1">
      <alignment horizontal="center" vertical="center" wrapText="1"/>
      <protection/>
    </xf>
    <xf numFmtId="0" fontId="6" fillId="20" borderId="0" xfId="57" applyFont="1" applyFill="1" applyBorder="1" applyAlignment="1">
      <alignment horizontal="centerContinuous" vertical="center" wrapText="1"/>
      <protection/>
    </xf>
    <xf numFmtId="0" fontId="55" fillId="0" borderId="66" xfId="0" applyFont="1" applyBorder="1" applyAlignment="1">
      <alignment horizontal="left" vertical="top" wrapText="1"/>
    </xf>
    <xf numFmtId="5" fontId="4" fillId="0" borderId="22" xfId="60" applyNumberFormat="1" applyFont="1" applyBorder="1" applyProtection="1">
      <alignment/>
      <protection/>
    </xf>
    <xf numFmtId="5" fontId="4" fillId="0" borderId="0" xfId="60" applyNumberFormat="1" applyFont="1" applyBorder="1" applyProtection="1">
      <alignment/>
      <protection/>
    </xf>
    <xf numFmtId="5" fontId="4" fillId="0" borderId="13" xfId="60" applyNumberFormat="1" applyFont="1" applyBorder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3" fontId="4" fillId="25" borderId="19" xfId="72" applyNumberFormat="1" applyFont="1" applyFill="1" applyBorder="1" applyAlignment="1">
      <alignment horizontal="center" vertical="center"/>
    </xf>
    <xf numFmtId="3" fontId="4" fillId="25" borderId="26" xfId="72" applyNumberFormat="1" applyFont="1" applyFill="1" applyBorder="1" applyAlignment="1" applyProtection="1">
      <alignment horizontal="center" vertical="center"/>
      <protection/>
    </xf>
    <xf numFmtId="3" fontId="4" fillId="25" borderId="18" xfId="72" applyNumberFormat="1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vertical="center" wrapText="1"/>
    </xf>
    <xf numFmtId="3" fontId="4" fillId="0" borderId="32" xfId="72" applyNumberFormat="1" applyFont="1" applyBorder="1" applyAlignment="1" applyProtection="1">
      <alignment horizontal="center" vertical="center"/>
      <protection locked="0"/>
    </xf>
    <xf numFmtId="3" fontId="4" fillId="0" borderId="23" xfId="72" applyNumberFormat="1" applyFont="1" applyBorder="1" applyAlignment="1" applyProtection="1">
      <alignment horizontal="center" vertical="center"/>
      <protection/>
    </xf>
    <xf numFmtId="3" fontId="4" fillId="0" borderId="10" xfId="72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3" fontId="4" fillId="25" borderId="91" xfId="72" applyNumberFormat="1" applyFont="1" applyFill="1" applyBorder="1" applyAlignment="1">
      <alignment horizontal="center" vertical="center"/>
    </xf>
    <xf numFmtId="3" fontId="4" fillId="25" borderId="64" xfId="72" applyNumberFormat="1" applyFont="1" applyFill="1" applyBorder="1" applyAlignment="1" applyProtection="1">
      <alignment horizontal="center" vertical="center"/>
      <protection/>
    </xf>
    <xf numFmtId="3" fontId="4" fillId="25" borderId="61" xfId="72" applyNumberFormat="1" applyFont="1" applyFill="1" applyBorder="1" applyAlignment="1">
      <alignment horizontal="center" vertical="center"/>
    </xf>
    <xf numFmtId="0" fontId="4" fillId="25" borderId="61" xfId="0" applyFont="1" applyFill="1" applyBorder="1" applyAlignment="1">
      <alignment vertical="center" wrapText="1"/>
    </xf>
    <xf numFmtId="3" fontId="4" fillId="0" borderId="17" xfId="72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vertical="center"/>
    </xf>
    <xf numFmtId="3" fontId="6" fillId="25" borderId="91" xfId="72" applyNumberFormat="1" applyFont="1" applyFill="1" applyBorder="1" applyAlignment="1">
      <alignment horizontal="center" vertical="center"/>
    </xf>
    <xf numFmtId="3" fontId="6" fillId="25" borderId="64" xfId="72" applyNumberFormat="1" applyFont="1" applyFill="1" applyBorder="1" applyAlignment="1" applyProtection="1">
      <alignment horizontal="center" vertical="center"/>
      <protection/>
    </xf>
    <xf numFmtId="3" fontId="6" fillId="25" borderId="61" xfId="72" applyNumberFormat="1" applyFont="1" applyFill="1" applyBorder="1" applyAlignment="1">
      <alignment horizontal="center" vertical="center"/>
    </xf>
    <xf numFmtId="0" fontId="6" fillId="25" borderId="61" xfId="0" applyFont="1" applyFill="1" applyBorder="1" applyAlignment="1">
      <alignment vertical="center"/>
    </xf>
    <xf numFmtId="0" fontId="6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29" xfId="0" applyFont="1" applyFill="1" applyBorder="1" applyAlignment="1" applyProtection="1">
      <alignment horizontal="center" vertical="center" wrapText="1"/>
      <protection locked="0"/>
    </xf>
    <xf numFmtId="0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0" fontId="6" fillId="2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0" fontId="15" fillId="0" borderId="0" xfId="0" applyFont="1" applyAlignment="1" applyProtection="1">
      <alignment/>
      <protection locked="0"/>
    </xf>
    <xf numFmtId="171" fontId="56" fillId="0" borderId="13" xfId="60" applyNumberFormat="1" applyFont="1" applyBorder="1" applyAlignment="1" applyProtection="1">
      <alignment horizontal="right" vertical="center"/>
      <protection locked="0"/>
    </xf>
    <xf numFmtId="170" fontId="56" fillId="0" borderId="13" xfId="60" applyNumberFormat="1" applyFont="1" applyBorder="1" applyAlignment="1" applyProtection="1">
      <alignment horizontal="right" vertical="center"/>
      <protection locked="0"/>
    </xf>
    <xf numFmtId="3" fontId="67" fillId="25" borderId="45" xfId="60" applyNumberFormat="1" applyFont="1" applyFill="1" applyBorder="1" applyAlignment="1" applyProtection="1">
      <alignment horizontal="center" vertical="center"/>
      <protection/>
    </xf>
    <xf numFmtId="5" fontId="67" fillId="25" borderId="57" xfId="60" applyNumberFormat="1" applyFont="1" applyFill="1" applyBorder="1" applyAlignment="1" applyProtection="1">
      <alignment vertical="center"/>
      <protection/>
    </xf>
    <xf numFmtId="0" fontId="68" fillId="0" borderId="15" xfId="60" applyNumberFormat="1" applyFont="1" applyBorder="1" applyAlignment="1" applyProtection="1">
      <alignment horizontal="center" vertical="center"/>
      <protection/>
    </xf>
    <xf numFmtId="5" fontId="68" fillId="0" borderId="10" xfId="60" applyNumberFormat="1" applyFont="1" applyBorder="1" applyAlignment="1" applyProtection="1">
      <alignment vertical="center"/>
      <protection/>
    </xf>
    <xf numFmtId="5" fontId="68" fillId="0" borderId="16" xfId="60" applyNumberFormat="1" applyFont="1" applyBorder="1" applyAlignment="1" applyProtection="1">
      <alignment vertical="center"/>
      <protection/>
    </xf>
    <xf numFmtId="170" fontId="56" fillId="0" borderId="0" xfId="60" applyNumberFormat="1" applyFont="1" applyBorder="1" applyAlignment="1" applyProtection="1">
      <alignment horizontal="right" vertical="center"/>
      <protection locked="0"/>
    </xf>
    <xf numFmtId="5" fontId="4" fillId="0" borderId="10" xfId="60" applyNumberFormat="1" applyFont="1" applyBorder="1" applyAlignment="1" applyProtection="1">
      <alignment vertical="center"/>
      <protection/>
    </xf>
    <xf numFmtId="3" fontId="68" fillId="0" borderId="13" xfId="60" applyNumberFormat="1" applyFont="1" applyBorder="1" applyAlignment="1" applyProtection="1">
      <alignment horizontal="center" vertical="center"/>
      <protection/>
    </xf>
    <xf numFmtId="171" fontId="56" fillId="0" borderId="10" xfId="60" applyNumberFormat="1" applyFont="1" applyBorder="1" applyAlignment="1" applyProtection="1">
      <alignment horizontal="right" vertical="center"/>
      <protection locked="0"/>
    </xf>
    <xf numFmtId="171" fontId="56" fillId="0" borderId="16" xfId="60" applyNumberFormat="1" applyFont="1" applyBorder="1" applyAlignment="1" applyProtection="1">
      <alignment horizontal="right" vertical="center"/>
      <protection locked="0"/>
    </xf>
    <xf numFmtId="5" fontId="4" fillId="0" borderId="22" xfId="60" applyNumberFormat="1" applyFont="1" applyBorder="1" applyAlignment="1" applyProtection="1">
      <alignment vertical="center"/>
      <protection/>
    </xf>
    <xf numFmtId="189" fontId="4" fillId="0" borderId="10" xfId="60" applyNumberFormat="1" applyFont="1" applyBorder="1" applyAlignment="1" applyProtection="1">
      <alignment horizontal="right"/>
      <protection/>
    </xf>
    <xf numFmtId="189" fontId="4" fillId="0" borderId="16" xfId="60" applyNumberFormat="1" applyFont="1" applyBorder="1" applyAlignment="1" applyProtection="1">
      <alignment horizontal="right"/>
      <protection/>
    </xf>
    <xf numFmtId="170" fontId="56" fillId="0" borderId="10" xfId="60" applyNumberFormat="1" applyFont="1" applyBorder="1" applyAlignment="1" applyProtection="1">
      <alignment horizontal="right" vertical="center"/>
      <protection locked="0"/>
    </xf>
    <xf numFmtId="3" fontId="67" fillId="25" borderId="27" xfId="60" applyNumberFormat="1" applyFont="1" applyFill="1" applyBorder="1" applyAlignment="1" applyProtection="1">
      <alignment horizontal="center" vertical="center"/>
      <protection/>
    </xf>
    <xf numFmtId="3" fontId="67" fillId="25" borderId="37" xfId="60" applyNumberFormat="1" applyFont="1" applyFill="1" applyBorder="1" applyAlignment="1" applyProtection="1">
      <alignment horizontal="center" vertical="center"/>
      <protection/>
    </xf>
    <xf numFmtId="170" fontId="69" fillId="0" borderId="10" xfId="60" applyNumberFormat="1" applyFont="1" applyBorder="1" applyAlignment="1" applyProtection="1">
      <alignment horizontal="right" vertical="center"/>
      <protection locked="0"/>
    </xf>
    <xf numFmtId="5" fontId="68" fillId="0" borderId="0" xfId="60" applyNumberFormat="1" applyFont="1" applyBorder="1" applyAlignment="1" applyProtection="1">
      <alignment vertical="center"/>
      <protection/>
    </xf>
    <xf numFmtId="0" fontId="6" fillId="25" borderId="15" xfId="60" applyFont="1" applyFill="1" applyBorder="1" applyAlignment="1" applyProtection="1">
      <alignment vertical="center"/>
      <protection/>
    </xf>
    <xf numFmtId="0" fontId="6" fillId="25" borderId="52" xfId="60" applyFont="1" applyFill="1" applyBorder="1" applyAlignment="1" applyProtection="1">
      <alignment vertical="center"/>
      <protection/>
    </xf>
    <xf numFmtId="3" fontId="67" fillId="25" borderId="10" xfId="60" applyNumberFormat="1" applyFont="1" applyFill="1" applyBorder="1" applyAlignment="1" applyProtection="1">
      <alignment horizontal="center" vertical="center"/>
      <protection/>
    </xf>
    <xf numFmtId="3" fontId="67" fillId="25" borderId="16" xfId="60" applyNumberFormat="1" applyFont="1" applyFill="1" applyBorder="1" applyAlignment="1" applyProtection="1">
      <alignment horizontal="center" vertical="center"/>
      <protection/>
    </xf>
    <xf numFmtId="42" fontId="67" fillId="25" borderId="10" xfId="60" applyNumberFormat="1" applyFont="1" applyFill="1" applyBorder="1" applyAlignment="1" applyProtection="1">
      <alignment vertical="center"/>
      <protection/>
    </xf>
    <xf numFmtId="42" fontId="67" fillId="25" borderId="16" xfId="60" applyNumberFormat="1" applyFont="1" applyFill="1" applyBorder="1" applyAlignment="1" applyProtection="1">
      <alignment vertical="center"/>
      <protection/>
    </xf>
    <xf numFmtId="190" fontId="56" fillId="0" borderId="22" xfId="60" applyNumberFormat="1" applyFont="1" applyBorder="1" applyAlignment="1" applyProtection="1">
      <alignment horizontal="right" vertical="center"/>
      <protection locked="0"/>
    </xf>
    <xf numFmtId="190" fontId="56" fillId="0" borderId="16" xfId="60" applyNumberFormat="1" applyFont="1" applyBorder="1" applyAlignment="1" applyProtection="1">
      <alignment horizontal="right" vertical="center"/>
      <protection locked="0"/>
    </xf>
    <xf numFmtId="0" fontId="70" fillId="0" borderId="0" xfId="60" applyFont="1" applyBorder="1" applyProtection="1">
      <alignment/>
      <protection/>
    </xf>
    <xf numFmtId="0" fontId="70" fillId="0" borderId="13" xfId="60" applyFont="1" applyBorder="1" applyProtection="1">
      <alignment/>
      <protection/>
    </xf>
    <xf numFmtId="3" fontId="69" fillId="0" borderId="10" xfId="60" applyNumberFormat="1" applyFont="1" applyFill="1" applyBorder="1" applyAlignment="1" applyProtection="1">
      <alignment horizontal="center"/>
      <protection/>
    </xf>
    <xf numFmtId="3" fontId="71" fillId="0" borderId="16" xfId="60" applyNumberFormat="1" applyFont="1" applyFill="1" applyBorder="1" applyAlignment="1" applyProtection="1">
      <alignment horizontal="center" vertical="center"/>
      <protection/>
    </xf>
    <xf numFmtId="171" fontId="69" fillId="0" borderId="16" xfId="60" applyNumberFormat="1" applyFont="1" applyBorder="1" applyAlignment="1" applyProtection="1">
      <alignment horizontal="right"/>
      <protection/>
    </xf>
    <xf numFmtId="5" fontId="72" fillId="0" borderId="13" xfId="60" applyNumberFormat="1" applyFont="1" applyBorder="1" applyAlignment="1" applyProtection="1">
      <alignment vertical="top"/>
      <protection/>
    </xf>
    <xf numFmtId="3" fontId="71" fillId="0" borderId="22" xfId="60" applyNumberFormat="1" applyFont="1" applyFill="1" applyBorder="1" applyAlignment="1" applyProtection="1">
      <alignment horizontal="center" vertical="center"/>
      <protection/>
    </xf>
    <xf numFmtId="3" fontId="69" fillId="0" borderId="16" xfId="60" applyNumberFormat="1" applyFont="1" applyBorder="1" applyAlignment="1" applyProtection="1">
      <alignment horizontal="center" vertical="center"/>
      <protection/>
    </xf>
    <xf numFmtId="3" fontId="69" fillId="0" borderId="22" xfId="60" applyNumberFormat="1" applyFont="1" applyBorder="1" applyAlignment="1" applyProtection="1">
      <alignment horizontal="center" vertical="center"/>
      <protection/>
    </xf>
    <xf numFmtId="3" fontId="68" fillId="0" borderId="16" xfId="60" applyNumberFormat="1" applyFont="1" applyBorder="1" applyAlignment="1" applyProtection="1">
      <alignment horizontal="center" vertical="center"/>
      <protection/>
    </xf>
    <xf numFmtId="189" fontId="4" fillId="0" borderId="39" xfId="60" applyNumberFormat="1" applyFont="1" applyBorder="1" applyAlignment="1" applyProtection="1">
      <alignment horizontal="right"/>
      <protection/>
    </xf>
    <xf numFmtId="189" fontId="4" fillId="0" borderId="76" xfId="60" applyNumberFormat="1" applyFont="1" applyBorder="1" applyAlignment="1" applyProtection="1">
      <alignment horizontal="right"/>
      <protection/>
    </xf>
    <xf numFmtId="5" fontId="4" fillId="0" borderId="20" xfId="60" applyNumberFormat="1" applyFont="1" applyBorder="1" applyProtection="1">
      <alignment/>
      <protection/>
    </xf>
    <xf numFmtId="3" fontId="68" fillId="0" borderId="22" xfId="60" applyNumberFormat="1" applyFont="1" applyBorder="1" applyAlignment="1" applyProtection="1">
      <alignment horizontal="center" vertical="center"/>
      <protection/>
    </xf>
    <xf numFmtId="0" fontId="68" fillId="0" borderId="0" xfId="60" applyNumberFormat="1" applyFont="1" applyAlignment="1" applyProtection="1">
      <alignment horizontal="center"/>
      <protection/>
    </xf>
    <xf numFmtId="3" fontId="6" fillId="25" borderId="18" xfId="60" applyNumberFormat="1" applyFont="1" applyFill="1" applyBorder="1" applyAlignment="1" applyProtection="1">
      <alignment horizontal="center" vertical="center"/>
      <protection/>
    </xf>
    <xf numFmtId="3" fontId="67" fillId="25" borderId="37" xfId="60" applyNumberFormat="1" applyFont="1" applyFill="1" applyBorder="1" applyAlignment="1" applyProtection="1">
      <alignment horizontal="center" vertical="center"/>
      <protection/>
    </xf>
    <xf numFmtId="3" fontId="68" fillId="0" borderId="76" xfId="60" applyNumberFormat="1" applyFont="1" applyBorder="1" applyAlignment="1" applyProtection="1">
      <alignment horizontal="center" vertical="center"/>
      <protection/>
    </xf>
    <xf numFmtId="3" fontId="6" fillId="25" borderId="22" xfId="60" applyNumberFormat="1" applyFont="1" applyFill="1" applyBorder="1" applyAlignment="1" applyProtection="1">
      <alignment horizontal="center" vertical="center"/>
      <protection/>
    </xf>
    <xf numFmtId="3" fontId="6" fillId="25" borderId="16" xfId="60" applyNumberFormat="1" applyFont="1" applyFill="1" applyBorder="1" applyAlignment="1" applyProtection="1">
      <alignment horizontal="center" vertical="center"/>
      <protection/>
    </xf>
    <xf numFmtId="191" fontId="0" fillId="0" borderId="0" xfId="42" applyNumberFormat="1" applyFont="1" applyBorder="1" applyAlignment="1">
      <alignment/>
    </xf>
    <xf numFmtId="42" fontId="7" fillId="20" borderId="16" xfId="60" applyNumberFormat="1" applyFont="1" applyFill="1" applyBorder="1" applyAlignment="1" applyProtection="1">
      <alignment vertical="center"/>
      <protection/>
    </xf>
    <xf numFmtId="168" fontId="7" fillId="20" borderId="16" xfId="60" applyNumberFormat="1" applyFont="1" applyFill="1" applyBorder="1" applyAlignment="1" applyProtection="1">
      <alignment vertical="center"/>
      <protection/>
    </xf>
    <xf numFmtId="3" fontId="0" fillId="0" borderId="10" xfId="0" applyNumberFormat="1" applyBorder="1" applyAlignment="1">
      <alignment/>
    </xf>
    <xf numFmtId="44" fontId="66" fillId="0" borderId="0" xfId="72" applyFont="1" applyBorder="1" applyAlignment="1" applyProtection="1">
      <alignment vertical="center"/>
      <protection/>
    </xf>
    <xf numFmtId="42" fontId="66" fillId="0" borderId="0" xfId="60" applyNumberFormat="1" applyFont="1" applyBorder="1" applyAlignment="1" applyProtection="1">
      <alignment vertical="center"/>
      <protection/>
    </xf>
    <xf numFmtId="0" fontId="0" fillId="0" borderId="92" xfId="0" applyNumberFormat="1" applyBorder="1" applyAlignment="1">
      <alignment/>
    </xf>
    <xf numFmtId="42" fontId="66" fillId="0" borderId="13" xfId="60" applyNumberFormat="1" applyFont="1" applyBorder="1" applyAlignment="1" applyProtection="1">
      <alignment vertical="center"/>
      <protection/>
    </xf>
    <xf numFmtId="5" fontId="6" fillId="0" borderId="18" xfId="60" applyNumberFormat="1" applyFont="1" applyFill="1" applyBorder="1" applyAlignment="1" applyProtection="1">
      <alignment horizontal="right" vertical="center"/>
      <protection/>
    </xf>
    <xf numFmtId="3" fontId="6" fillId="0" borderId="24" xfId="60" applyNumberFormat="1" applyFont="1" applyFill="1" applyBorder="1" applyAlignment="1" applyProtection="1">
      <alignment horizontal="center" vertical="center"/>
      <protection/>
    </xf>
    <xf numFmtId="0" fontId="6" fillId="20" borderId="16" xfId="57" applyFont="1" applyFill="1" applyBorder="1" applyAlignment="1">
      <alignment horizontal="center" vertical="center" wrapText="1"/>
      <protection/>
    </xf>
    <xf numFmtId="0" fontId="6" fillId="20" borderId="93" xfId="57" applyFont="1" applyFill="1" applyBorder="1" applyAlignment="1">
      <alignment horizontal="center" vertical="center" wrapText="1"/>
      <protection/>
    </xf>
    <xf numFmtId="0" fontId="6" fillId="20" borderId="22" xfId="57" applyFont="1" applyFill="1" applyBorder="1" applyAlignment="1">
      <alignment horizontal="center" vertical="center" wrapText="1"/>
      <protection/>
    </xf>
    <xf numFmtId="0" fontId="6" fillId="20" borderId="56" xfId="57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left" wrapText="1"/>
      <protection/>
    </xf>
    <xf numFmtId="0" fontId="2" fillId="0" borderId="0" xfId="61" applyFont="1" applyAlignment="1">
      <alignment horizontal="left"/>
      <protection/>
    </xf>
    <xf numFmtId="166" fontId="5" fillId="0" borderId="29" xfId="66" applyNumberFormat="1" applyFont="1" applyFill="1" applyBorder="1" applyAlignment="1">
      <alignment horizontal="right" vertical="center"/>
    </xf>
    <xf numFmtId="166" fontId="5" fillId="0" borderId="26" xfId="66" applyNumberFormat="1" applyFont="1" applyFill="1" applyBorder="1" applyAlignment="1">
      <alignment horizontal="right" vertical="center"/>
    </xf>
    <xf numFmtId="166" fontId="5" fillId="0" borderId="33" xfId="66" applyNumberFormat="1" applyFont="1" applyFill="1" applyBorder="1" applyAlignment="1">
      <alignment horizontal="right" vertical="center"/>
    </xf>
    <xf numFmtId="166" fontId="5" fillId="0" borderId="17" xfId="66" applyNumberFormat="1" applyFont="1" applyFill="1" applyBorder="1" applyAlignment="1">
      <alignment horizontal="right" vertical="center"/>
    </xf>
    <xf numFmtId="0" fontId="7" fillId="20" borderId="64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59" xfId="61" applyNumberFormat="1" applyFont="1" applyFill="1" applyBorder="1" applyAlignment="1" applyProtection="1" quotePrefix="1">
      <alignment horizontal="center" vertical="center"/>
      <protection locked="0"/>
    </xf>
    <xf numFmtId="165" fontId="5" fillId="0" borderId="29" xfId="66" applyNumberFormat="1" applyFont="1" applyFill="1" applyBorder="1" applyAlignment="1">
      <alignment horizontal="right" vertical="center"/>
    </xf>
    <xf numFmtId="165" fontId="5" fillId="0" borderId="26" xfId="66" applyNumberFormat="1" applyFont="1" applyFill="1" applyBorder="1" applyAlignment="1">
      <alignment horizontal="right" vertical="center"/>
    </xf>
    <xf numFmtId="0" fontId="10" fillId="0" borderId="0" xfId="61" applyFont="1" applyAlignment="1">
      <alignment horizontal="left"/>
      <protection/>
    </xf>
    <xf numFmtId="0" fontId="7" fillId="20" borderId="65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94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61" xfId="61" applyNumberFormat="1" applyFont="1" applyFill="1" applyBorder="1" applyAlignment="1" applyProtection="1" quotePrefix="1">
      <alignment horizontal="center" vertical="center"/>
      <protection locked="0"/>
    </xf>
    <xf numFmtId="166" fontId="7" fillId="0" borderId="29" xfId="66" applyNumberFormat="1" applyFont="1" applyFill="1" applyBorder="1" applyAlignment="1">
      <alignment horizontal="right" vertical="center"/>
    </xf>
    <xf numFmtId="166" fontId="7" fillId="0" borderId="26" xfId="66" applyNumberFormat="1" applyFont="1" applyFill="1" applyBorder="1" applyAlignment="1">
      <alignment horizontal="right" vertical="center"/>
    </xf>
    <xf numFmtId="165" fontId="7" fillId="0" borderId="29" xfId="66" applyNumberFormat="1" applyFont="1" applyFill="1" applyBorder="1" applyAlignment="1">
      <alignment horizontal="right" vertical="center"/>
    </xf>
    <xf numFmtId="165" fontId="7" fillId="0" borderId="26" xfId="66" applyNumberFormat="1" applyFont="1" applyFill="1" applyBorder="1" applyAlignment="1">
      <alignment horizontal="right" vertical="center"/>
    </xf>
    <xf numFmtId="0" fontId="7" fillId="20" borderId="64" xfId="61" applyNumberFormat="1" applyFont="1" applyFill="1" applyBorder="1" applyAlignment="1">
      <alignment horizontal="center" vertical="center"/>
      <protection/>
    </xf>
    <xf numFmtId="0" fontId="7" fillId="20" borderId="65" xfId="61" applyNumberFormat="1" applyFont="1" applyFill="1" applyBorder="1" applyAlignment="1">
      <alignment horizontal="center" vertical="center"/>
      <protection/>
    </xf>
    <xf numFmtId="0" fontId="7" fillId="20" borderId="26" xfId="61" applyNumberFormat="1" applyFont="1" applyFill="1" applyBorder="1" applyAlignment="1">
      <alignment horizontal="center" vertical="center"/>
      <protection/>
    </xf>
    <xf numFmtId="0" fontId="7" fillId="20" borderId="61" xfId="61" applyNumberFormat="1" applyFont="1" applyFill="1" applyBorder="1" applyAlignment="1">
      <alignment horizontal="center" vertical="center"/>
      <protection/>
    </xf>
    <xf numFmtId="3" fontId="6" fillId="20" borderId="29" xfId="61" applyNumberFormat="1" applyFont="1" applyFill="1" applyBorder="1" applyAlignment="1">
      <alignment horizontal="center" vertical="center"/>
      <protection/>
    </xf>
    <xf numFmtId="3" fontId="6" fillId="20" borderId="33" xfId="61" applyNumberFormat="1" applyFont="1" applyFill="1" applyBorder="1" applyAlignment="1">
      <alignment horizontal="center" vertical="center"/>
      <protection/>
    </xf>
    <xf numFmtId="3" fontId="7" fillId="20" borderId="64" xfId="61" applyNumberFormat="1" applyFont="1" applyFill="1" applyBorder="1" applyAlignment="1">
      <alignment horizontal="center" vertical="center"/>
      <protection/>
    </xf>
    <xf numFmtId="3" fontId="7" fillId="20" borderId="65" xfId="61" applyNumberFormat="1" applyFont="1" applyFill="1" applyBorder="1" applyAlignment="1">
      <alignment horizontal="center" vertical="center"/>
      <protection/>
    </xf>
    <xf numFmtId="3" fontId="7" fillId="20" borderId="91" xfId="61" applyNumberFormat="1" applyFont="1" applyFill="1" applyBorder="1" applyAlignment="1">
      <alignment horizontal="center" vertical="center"/>
      <protection/>
    </xf>
    <xf numFmtId="3" fontId="7" fillId="20" borderId="61" xfId="61" applyNumberFormat="1" applyFont="1" applyFill="1" applyBorder="1" applyAlignment="1">
      <alignment horizontal="center" vertical="center"/>
      <protection/>
    </xf>
    <xf numFmtId="0" fontId="7" fillId="20" borderId="17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38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39" xfId="61" applyNumberFormat="1" applyFont="1" applyFill="1" applyBorder="1" applyAlignment="1" applyProtection="1" quotePrefix="1">
      <alignment horizontal="center" vertical="center"/>
      <protection locked="0"/>
    </xf>
    <xf numFmtId="3" fontId="6" fillId="20" borderId="11" xfId="61" applyNumberFormat="1" applyFont="1" applyFill="1" applyBorder="1" applyAlignment="1">
      <alignment horizontal="center" vertical="center"/>
      <protection/>
    </xf>
    <xf numFmtId="3" fontId="6" fillId="20" borderId="12" xfId="61" applyNumberFormat="1" applyFont="1" applyFill="1" applyBorder="1" applyAlignment="1">
      <alignment horizontal="center" vertical="center"/>
      <protection/>
    </xf>
    <xf numFmtId="0" fontId="7" fillId="20" borderId="24" xfId="61" applyNumberFormat="1" applyFont="1" applyFill="1" applyBorder="1" applyAlignment="1" applyProtection="1" quotePrefix="1">
      <alignment horizontal="center" vertical="center"/>
      <protection locked="0"/>
    </xf>
    <xf numFmtId="0" fontId="7" fillId="20" borderId="21" xfId="61" applyNumberFormat="1" applyFont="1" applyFill="1" applyBorder="1" applyAlignment="1" applyProtection="1" quotePrefix="1">
      <alignment horizontal="center" vertical="center"/>
      <protection locked="0"/>
    </xf>
    <xf numFmtId="0" fontId="7" fillId="25" borderId="18" xfId="61" applyFont="1" applyFill="1" applyBorder="1" applyAlignment="1">
      <alignment horizontal="left" vertical="center" wrapText="1"/>
      <protection/>
    </xf>
    <xf numFmtId="0" fontId="7" fillId="25" borderId="12" xfId="61" applyFont="1" applyFill="1" applyBorder="1" applyAlignment="1">
      <alignment horizontal="left" vertical="center" wrapText="1"/>
      <protection/>
    </xf>
    <xf numFmtId="0" fontId="7" fillId="23" borderId="18" xfId="61" applyFont="1" applyFill="1" applyBorder="1" applyAlignment="1">
      <alignment horizontal="left" vertical="center" wrapText="1"/>
      <protection/>
    </xf>
    <xf numFmtId="0" fontId="7" fillId="23" borderId="10" xfId="61" applyFont="1" applyFill="1" applyBorder="1" applyAlignment="1">
      <alignment horizontal="left" vertical="center" wrapText="1"/>
      <protection/>
    </xf>
    <xf numFmtId="3" fontId="6" fillId="20" borderId="32" xfId="61" applyNumberFormat="1" applyFont="1" applyFill="1" applyBorder="1" applyAlignment="1">
      <alignment horizontal="center" vertical="center"/>
      <protection/>
    </xf>
    <xf numFmtId="3" fontId="6" fillId="20" borderId="0" xfId="61" applyNumberFormat="1" applyFont="1" applyFill="1" applyBorder="1" applyAlignment="1">
      <alignment horizontal="center" vertical="center"/>
      <protection/>
    </xf>
    <xf numFmtId="3" fontId="6" fillId="20" borderId="10" xfId="61" applyNumberFormat="1" applyFont="1" applyFill="1" applyBorder="1" applyAlignment="1">
      <alignment horizontal="center" vertical="center"/>
      <protection/>
    </xf>
    <xf numFmtId="3" fontId="6" fillId="20" borderId="61" xfId="61" applyNumberFormat="1" applyFont="1" applyFill="1" applyBorder="1" applyAlignment="1">
      <alignment horizontal="center" vertical="center"/>
      <protection/>
    </xf>
    <xf numFmtId="3" fontId="6" fillId="20" borderId="64" xfId="61" applyNumberFormat="1" applyFont="1" applyFill="1" applyBorder="1" applyAlignment="1">
      <alignment horizontal="center" vertical="center"/>
      <protection/>
    </xf>
    <xf numFmtId="0" fontId="1" fillId="0" borderId="0" xfId="63" applyFont="1" applyAlignment="1">
      <alignment horizontal="left" vertical="center" wrapText="1"/>
      <protection/>
    </xf>
    <xf numFmtId="0" fontId="18" fillId="25" borderId="11" xfId="63" applyFont="1" applyFill="1" applyBorder="1" applyAlignment="1">
      <alignment horizontal="center" vertical="center"/>
      <protection/>
    </xf>
    <xf numFmtId="0" fontId="18" fillId="25" borderId="12" xfId="63" applyFont="1" applyFill="1" applyBorder="1" applyAlignment="1">
      <alignment horizontal="center" vertical="center"/>
      <protection/>
    </xf>
    <xf numFmtId="0" fontId="7" fillId="0" borderId="91" xfId="63" applyFont="1" applyFill="1" applyBorder="1" applyAlignment="1">
      <alignment horizontal="left" vertical="center"/>
      <protection/>
    </xf>
    <xf numFmtId="0" fontId="7" fillId="0" borderId="61" xfId="63" applyFont="1" applyFill="1" applyBorder="1" applyAlignment="1">
      <alignment horizontal="left" vertical="center"/>
      <protection/>
    </xf>
    <xf numFmtId="0" fontId="6" fillId="25" borderId="19" xfId="0" applyFont="1" applyFill="1" applyBorder="1" applyAlignment="1">
      <alignment horizontal="left" vertical="center"/>
    </xf>
    <xf numFmtId="0" fontId="6" fillId="25" borderId="18" xfId="0" applyFont="1" applyFill="1" applyBorder="1" applyAlignment="1">
      <alignment horizontal="left" vertical="center"/>
    </xf>
    <xf numFmtId="0" fontId="59" fillId="20" borderId="32" xfId="0" applyFont="1" applyFill="1" applyBorder="1" applyAlignment="1">
      <alignment horizontal="center" wrapText="1"/>
    </xf>
    <xf numFmtId="0" fontId="59" fillId="20" borderId="10" xfId="0" applyFont="1" applyFill="1" applyBorder="1" applyAlignment="1">
      <alignment horizontal="center" wrapText="1"/>
    </xf>
    <xf numFmtId="0" fontId="59" fillId="20" borderId="33" xfId="0" applyFont="1" applyFill="1" applyBorder="1" applyAlignment="1">
      <alignment horizontal="center" wrapText="1"/>
    </xf>
    <xf numFmtId="0" fontId="59" fillId="20" borderId="12" xfId="0" applyFont="1" applyFill="1" applyBorder="1" applyAlignment="1">
      <alignment horizontal="center" wrapText="1"/>
    </xf>
    <xf numFmtId="0" fontId="59" fillId="20" borderId="0" xfId="0" applyFont="1" applyFill="1" applyBorder="1" applyAlignment="1">
      <alignment horizontal="center" wrapText="1"/>
    </xf>
    <xf numFmtId="0" fontId="59" fillId="20" borderId="11" xfId="0" applyFont="1" applyFill="1" applyBorder="1" applyAlignment="1">
      <alignment horizontal="center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_1.jednostki SG" xfId="57"/>
    <cellStyle name="Normalny_Arkusz1" xfId="58"/>
    <cellStyle name="Normalny_Przekazani" xfId="59"/>
    <cellStyle name="Normalny_Przemyt grudzień" xfId="60"/>
    <cellStyle name="Normalny_szablon - krg" xfId="61"/>
    <cellStyle name="Normalny_zatrzymani (2)" xfId="62"/>
    <cellStyle name="Normalny_Zatrzymania grudzień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uro%20Analiz%20Strategicznych\Statystyka\2008%20r\luty\nowe%20-%20luty\Documents%20and%20Settings\Admin\Pulpit\AASZAR\baza%20ZG\Zawr&#243;cenia\Stycze&#324;-2005%20baza%20zawr&#243;ce&#3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Pulpit\Monika%20Dublicka\z%20dysku\Biuro%20Analiz%20Strategicznych\Statystyka\2013\grudzie&#324;%202013\Documents%20and%20Settings\Admin\Pulpit\AASZAR\baza%20ZG\Zawr&#243;cenia\Stycze&#324;-2005%20baza%20zawr&#243;ce&#3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002770\Pulpit\Olimpiada\Monika%20Dublicka\z%20dysku\Biuro%20Analiz%20Strategicznych\Statystyka\2013\grudzie&#324;%202013\Documents%20and%20Settings\Admin\Pulpit\AASZAR\baza%20ZG\Zawr&#243;cenia\Stycze&#324;-2005%20baza%20zawr&#243;ce&#32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0273\AppData\Local\Temp\Temp1_III%20kwarta&#322;%202014%20r.zip\na%20stron&#281;%209%20m.%202014%20r\biuletyn%209%20m.%202014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jednostki SG"/>
      <sheetName val="2"/>
      <sheetName val="3"/>
      <sheetName val="4"/>
      <sheetName val="5 - Zatrzymani"/>
      <sheetName val="6 - Zatrzymani"/>
      <sheetName val="7"/>
      <sheetName val="7a"/>
      <sheetName val="8 "/>
      <sheetName val="9.przyjęci do"/>
      <sheetName val="10.przekazani z"/>
      <sheetName val="11 (2)"/>
      <sheetName val="11a (2)"/>
      <sheetName val="12. Tab-wszczęte."/>
      <sheetName val="12a. Tab-podejrzan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E7" sqref="E7"/>
    </sheetView>
  </sheetViews>
  <sheetFormatPr defaultColWidth="9.00390625" defaultRowHeight="12.75"/>
  <cols>
    <col min="1" max="1" width="27.25390625" style="77" customWidth="1"/>
    <col min="2" max="2" width="17.25390625" style="77" hidden="1" customWidth="1"/>
    <col min="3" max="4" width="17.875" style="77" customWidth="1"/>
    <col min="5" max="5" width="69.125" style="77" customWidth="1"/>
    <col min="6" max="16384" width="9.125" style="77" customWidth="1"/>
  </cols>
  <sheetData>
    <row r="1" spans="1:4" s="72" customFormat="1" ht="22.5" customHeight="1">
      <c r="A1" s="114" t="s">
        <v>233</v>
      </c>
      <c r="B1" s="114"/>
      <c r="C1" s="114"/>
      <c r="D1" s="114"/>
    </row>
    <row r="2" spans="1:5" s="73" customFormat="1" ht="18" customHeight="1">
      <c r="A2" s="115" t="s">
        <v>218</v>
      </c>
      <c r="B2" s="116"/>
      <c r="C2" s="116"/>
      <c r="D2" s="116"/>
      <c r="E2" s="276"/>
    </row>
    <row r="3" spans="1:5" s="73" customFormat="1" ht="15.75">
      <c r="A3" s="275"/>
      <c r="B3" s="160"/>
      <c r="C3" s="160"/>
      <c r="D3" s="160"/>
      <c r="E3" s="160"/>
    </row>
    <row r="4" spans="1:5" s="74" customFormat="1" ht="34.5" customHeight="1">
      <c r="A4" s="551" t="s">
        <v>50</v>
      </c>
      <c r="B4" s="553" t="s">
        <v>51</v>
      </c>
      <c r="C4" s="455" t="s">
        <v>2</v>
      </c>
      <c r="D4" s="140"/>
      <c r="E4" s="141" t="s">
        <v>219</v>
      </c>
    </row>
    <row r="5" spans="1:5" s="74" customFormat="1" ht="16.5" thickBot="1">
      <c r="A5" s="552"/>
      <c r="B5" s="554"/>
      <c r="C5" s="142" t="s">
        <v>168</v>
      </c>
      <c r="D5" s="142" t="s">
        <v>217</v>
      </c>
      <c r="E5" s="143" t="s">
        <v>52</v>
      </c>
    </row>
    <row r="6" spans="1:5" s="74" customFormat="1" ht="60" customHeight="1">
      <c r="A6" s="75" t="s">
        <v>53</v>
      </c>
      <c r="B6" s="147">
        <v>198.77</v>
      </c>
      <c r="C6" s="144" t="s">
        <v>174</v>
      </c>
      <c r="D6" s="144" t="s">
        <v>174</v>
      </c>
      <c r="E6" s="292"/>
    </row>
    <row r="7" spans="1:5" s="74" customFormat="1" ht="60" customHeight="1">
      <c r="A7" s="75" t="s">
        <v>54</v>
      </c>
      <c r="B7" s="147">
        <v>351.21</v>
      </c>
      <c r="C7" s="145" t="s">
        <v>144</v>
      </c>
      <c r="D7" s="145" t="s">
        <v>144</v>
      </c>
      <c r="E7" s="292"/>
    </row>
    <row r="8" spans="1:5" s="74" customFormat="1" ht="60" customHeight="1">
      <c r="A8" s="75" t="s">
        <v>55</v>
      </c>
      <c r="B8" s="147">
        <v>467.57</v>
      </c>
      <c r="C8" s="145" t="s">
        <v>145</v>
      </c>
      <c r="D8" s="145" t="s">
        <v>231</v>
      </c>
      <c r="E8" s="348"/>
    </row>
    <row r="9" spans="1:6" s="74" customFormat="1" ht="60" customHeight="1">
      <c r="A9" s="75" t="s">
        <v>56</v>
      </c>
      <c r="B9" s="147">
        <v>275.24</v>
      </c>
      <c r="C9" s="145" t="s">
        <v>169</v>
      </c>
      <c r="D9" s="145" t="s">
        <v>169</v>
      </c>
      <c r="E9" s="358"/>
      <c r="F9" s="356"/>
    </row>
    <row r="10" spans="1:6" s="74" customFormat="1" ht="60" customHeight="1">
      <c r="A10" s="75" t="s">
        <v>196</v>
      </c>
      <c r="B10" s="147"/>
      <c r="C10" s="145" t="s">
        <v>167</v>
      </c>
      <c r="D10" s="454"/>
      <c r="E10" s="456" t="s">
        <v>198</v>
      </c>
      <c r="F10" s="356"/>
    </row>
    <row r="11" spans="1:6" s="74" customFormat="1" ht="60" customHeight="1">
      <c r="A11" s="450" t="s">
        <v>163</v>
      </c>
      <c r="B11" s="451">
        <v>358.04</v>
      </c>
      <c r="C11" s="146" t="s">
        <v>167</v>
      </c>
      <c r="D11" s="146" t="s">
        <v>197</v>
      </c>
      <c r="E11" s="359"/>
      <c r="F11" s="356"/>
    </row>
    <row r="12" spans="1:6" s="74" customFormat="1" ht="60" customHeight="1">
      <c r="A12" s="75" t="s">
        <v>93</v>
      </c>
      <c r="B12" s="147">
        <v>505.1</v>
      </c>
      <c r="C12" s="161" t="s">
        <v>175</v>
      </c>
      <c r="D12" s="161" t="s">
        <v>175</v>
      </c>
      <c r="E12" s="358"/>
      <c r="F12" s="356"/>
    </row>
    <row r="13" spans="1:6" s="74" customFormat="1" ht="60" customHeight="1">
      <c r="A13" s="76" t="s">
        <v>57</v>
      </c>
      <c r="B13" s="147">
        <v>481.27</v>
      </c>
      <c r="C13" s="145" t="s">
        <v>176</v>
      </c>
      <c r="D13" s="145" t="s">
        <v>176</v>
      </c>
      <c r="E13" s="360"/>
      <c r="F13" s="356"/>
    </row>
    <row r="14" spans="1:6" s="74" customFormat="1" ht="60" customHeight="1">
      <c r="A14" s="76" t="s">
        <v>1</v>
      </c>
      <c r="B14" s="147"/>
      <c r="C14" s="145" t="s">
        <v>156</v>
      </c>
      <c r="D14" s="145" t="s">
        <v>156</v>
      </c>
      <c r="E14" s="358"/>
      <c r="F14" s="356"/>
    </row>
    <row r="15" spans="1:6" s="74" customFormat="1" ht="64.5" customHeight="1">
      <c r="A15" s="363" t="s">
        <v>59</v>
      </c>
      <c r="B15" s="364">
        <f>SUM(B6:B14)</f>
        <v>2637.2</v>
      </c>
      <c r="C15" s="365" t="s">
        <v>177</v>
      </c>
      <c r="D15" s="365" t="s">
        <v>230</v>
      </c>
      <c r="E15" s="366"/>
      <c r="F15" s="356"/>
    </row>
    <row r="16" spans="1:2" ht="15.75">
      <c r="A16" s="300" t="s">
        <v>46</v>
      </c>
      <c r="B16" s="79"/>
    </row>
    <row r="17" spans="1:5" ht="15.75">
      <c r="A17" s="301"/>
      <c r="B17" s="78"/>
      <c r="C17" s="78"/>
      <c r="D17" s="78"/>
      <c r="E17" s="78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8">
    <pageSetUpPr fitToPage="1"/>
  </sheetPr>
  <dimension ref="A1:Y51"/>
  <sheetViews>
    <sheetView showGridLines="0" showZeros="0" zoomScale="75" zoomScaleNormal="75" zoomScalePageLayoutView="0" workbookViewId="0" topLeftCell="A1">
      <pane xSplit="2" ySplit="5" topLeftCell="C9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50" sqref="A50:N50"/>
    </sheetView>
  </sheetViews>
  <sheetFormatPr defaultColWidth="9.00390625" defaultRowHeight="12.75"/>
  <cols>
    <col min="1" max="1" width="13.375" style="11" customWidth="1"/>
    <col min="2" max="2" width="9.625" style="11" customWidth="1"/>
    <col min="3" max="3" width="11.25390625" style="10" customWidth="1"/>
    <col min="4" max="4" width="11.25390625" style="11" customWidth="1"/>
    <col min="5" max="5" width="11.25390625" style="10" customWidth="1"/>
    <col min="6" max="6" width="11.25390625" style="54" customWidth="1"/>
    <col min="7" max="7" width="11.25390625" style="10" customWidth="1"/>
    <col min="8" max="8" width="11.25390625" style="11" customWidth="1"/>
    <col min="9" max="9" width="11.25390625" style="10" customWidth="1"/>
    <col min="10" max="10" width="11.25390625" style="11" customWidth="1"/>
    <col min="11" max="11" width="11.25390625" style="10" customWidth="1"/>
    <col min="12" max="12" width="11.25390625" style="11" customWidth="1"/>
    <col min="13" max="13" width="11.25390625" style="10" customWidth="1"/>
    <col min="14" max="14" width="11.25390625" style="11" customWidth="1"/>
    <col min="15" max="15" width="11.25390625" style="10" customWidth="1"/>
    <col min="16" max="16" width="11.25390625" style="11" customWidth="1"/>
    <col min="17" max="17" width="11.25390625" style="10" customWidth="1"/>
    <col min="18" max="18" width="11.25390625" style="11" customWidth="1"/>
    <col min="19" max="19" width="11.25390625" style="10" customWidth="1"/>
    <col min="20" max="20" width="11.25390625" style="11" customWidth="1"/>
    <col min="21" max="22" width="9.125" style="11" customWidth="1"/>
    <col min="23" max="23" width="9.875" style="11" bestFit="1" customWidth="1"/>
    <col min="24" max="24" width="9.125" style="11" customWidth="1"/>
    <col min="25" max="25" width="14.00390625" style="11" customWidth="1"/>
    <col min="26" max="16384" width="9.125" style="11" customWidth="1"/>
  </cols>
  <sheetData>
    <row r="1" spans="1:25" s="6" customFormat="1" ht="25.5" customHeight="1">
      <c r="A1" s="124" t="s">
        <v>234</v>
      </c>
      <c r="C1" s="15"/>
      <c r="E1" s="15"/>
      <c r="F1" s="16"/>
      <c r="G1" s="15"/>
      <c r="I1" s="15"/>
      <c r="K1" s="15"/>
      <c r="M1" s="15"/>
      <c r="N1" s="269"/>
      <c r="O1" s="269"/>
      <c r="Q1" s="15"/>
      <c r="S1" s="15"/>
      <c r="Y1" s="15"/>
    </row>
    <row r="2" spans="1:20" s="6" customFormat="1" ht="19.5" customHeight="1">
      <c r="A2" s="17"/>
      <c r="B2" s="18" t="s">
        <v>72</v>
      </c>
      <c r="C2" s="110" t="s">
        <v>60</v>
      </c>
      <c r="D2" s="19"/>
      <c r="E2" s="20"/>
      <c r="F2" s="21" t="s">
        <v>73</v>
      </c>
      <c r="G2" s="20"/>
      <c r="H2" s="22"/>
      <c r="I2" s="23" t="s">
        <v>74</v>
      </c>
      <c r="J2" s="19"/>
      <c r="K2" s="24"/>
      <c r="L2" s="25"/>
      <c r="M2" s="24"/>
      <c r="N2" s="26"/>
      <c r="O2" s="24" t="s">
        <v>75</v>
      </c>
      <c r="P2" s="25"/>
      <c r="Q2" s="24"/>
      <c r="R2" s="25"/>
      <c r="S2" s="24"/>
      <c r="T2" s="25"/>
    </row>
    <row r="3" spans="1:23" s="9" customFormat="1" ht="15" customHeight="1">
      <c r="A3" s="27"/>
      <c r="B3" s="18" t="s">
        <v>76</v>
      </c>
      <c r="C3" s="101"/>
      <c r="D3" s="103"/>
      <c r="E3" s="104" t="s">
        <v>77</v>
      </c>
      <c r="F3" s="105"/>
      <c r="G3" s="104" t="s">
        <v>78</v>
      </c>
      <c r="H3" s="106"/>
      <c r="I3" s="107" t="s">
        <v>79</v>
      </c>
      <c r="J3" s="333"/>
      <c r="K3" s="104" t="s">
        <v>77</v>
      </c>
      <c r="L3" s="108"/>
      <c r="M3" s="105" t="s">
        <v>78</v>
      </c>
      <c r="N3" s="109"/>
      <c r="O3" s="31" t="s">
        <v>79</v>
      </c>
      <c r="P3" s="29"/>
      <c r="Q3" s="28" t="s">
        <v>77</v>
      </c>
      <c r="R3" s="30"/>
      <c r="S3" s="28" t="s">
        <v>78</v>
      </c>
      <c r="T3" s="32"/>
      <c r="W3" s="14"/>
    </row>
    <row r="4" spans="1:20" s="9" customFormat="1" ht="15" customHeight="1">
      <c r="A4" s="27" t="s">
        <v>80</v>
      </c>
      <c r="B4" s="33" t="s">
        <v>81</v>
      </c>
      <c r="C4" s="125" t="s">
        <v>220</v>
      </c>
      <c r="D4" s="583" t="s">
        <v>62</v>
      </c>
      <c r="E4" s="126" t="s">
        <v>220</v>
      </c>
      <c r="F4" s="583" t="s">
        <v>62</v>
      </c>
      <c r="G4" s="126" t="s">
        <v>220</v>
      </c>
      <c r="H4" s="588" t="s">
        <v>62</v>
      </c>
      <c r="I4" s="125" t="s">
        <v>220</v>
      </c>
      <c r="J4" s="583" t="s">
        <v>62</v>
      </c>
      <c r="K4" s="126" t="s">
        <v>220</v>
      </c>
      <c r="L4" s="583" t="s">
        <v>62</v>
      </c>
      <c r="M4" s="126" t="s">
        <v>220</v>
      </c>
      <c r="N4" s="588" t="s">
        <v>62</v>
      </c>
      <c r="O4" s="125" t="s">
        <v>220</v>
      </c>
      <c r="P4" s="583" t="s">
        <v>62</v>
      </c>
      <c r="Q4" s="126" t="s">
        <v>220</v>
      </c>
      <c r="R4" s="583" t="s">
        <v>62</v>
      </c>
      <c r="S4" s="126" t="s">
        <v>220</v>
      </c>
      <c r="T4" s="583" t="s">
        <v>62</v>
      </c>
    </row>
    <row r="5" spans="1:20" s="9" customFormat="1" ht="15" customHeight="1" thickBot="1">
      <c r="A5" s="34" t="s">
        <v>82</v>
      </c>
      <c r="B5" s="35"/>
      <c r="C5" s="127" t="s">
        <v>221</v>
      </c>
      <c r="D5" s="584"/>
      <c r="E5" s="127" t="s">
        <v>221</v>
      </c>
      <c r="F5" s="585"/>
      <c r="G5" s="127" t="s">
        <v>221</v>
      </c>
      <c r="H5" s="589"/>
      <c r="I5" s="127" t="s">
        <v>221</v>
      </c>
      <c r="J5" s="584"/>
      <c r="K5" s="127" t="s">
        <v>221</v>
      </c>
      <c r="L5" s="585"/>
      <c r="M5" s="127" t="s">
        <v>221</v>
      </c>
      <c r="N5" s="589"/>
      <c r="O5" s="127" t="s">
        <v>221</v>
      </c>
      <c r="P5" s="584"/>
      <c r="Q5" s="127" t="s">
        <v>221</v>
      </c>
      <c r="R5" s="585"/>
      <c r="S5" s="127" t="s">
        <v>221</v>
      </c>
      <c r="T5" s="584"/>
    </row>
    <row r="6" spans="1:20" ht="25.5" customHeight="1" thickTop="1">
      <c r="A6" s="38" t="s">
        <v>63</v>
      </c>
      <c r="B6" s="39">
        <f>C6/C16</f>
        <v>0.15465613736986533</v>
      </c>
      <c r="C6" s="40">
        <f aca="true" t="shared" si="0" ref="C6:C27">E6+G6</f>
        <v>5060252</v>
      </c>
      <c r="D6" s="271">
        <f>C6/C7-1</f>
        <v>0.1314219812716506</v>
      </c>
      <c r="E6" s="41">
        <f>Q6+K6</f>
        <v>2500640</v>
      </c>
      <c r="F6" s="85">
        <f>E6/E7-1</f>
        <v>0.12059288390536915</v>
      </c>
      <c r="G6" s="42">
        <f aca="true" t="shared" si="1" ref="G6:G15">M6+S6</f>
        <v>2559612</v>
      </c>
      <c r="H6" s="85">
        <f>G6/G7-1</f>
        <v>0.1422056299638812</v>
      </c>
      <c r="I6" s="43">
        <f aca="true" t="shared" si="2" ref="I6:I27">K6+M6</f>
        <v>2505958</v>
      </c>
      <c r="J6" s="85">
        <f>I6/I7-1</f>
        <v>0.16159676342012075</v>
      </c>
      <c r="K6" s="129">
        <v>1232770</v>
      </c>
      <c r="L6" s="85">
        <f>K6/K7-1</f>
        <v>0.14749612077671959</v>
      </c>
      <c r="M6" s="129">
        <v>1273188</v>
      </c>
      <c r="N6" s="85">
        <f>M6/M7-1</f>
        <v>0.17558396566656764</v>
      </c>
      <c r="O6" s="44">
        <f aca="true" t="shared" si="3" ref="O6:O27">Q6+S6</f>
        <v>2554294</v>
      </c>
      <c r="P6" s="85">
        <f>O6/O7-1</f>
        <v>0.10330382889614942</v>
      </c>
      <c r="Q6" s="129">
        <v>1267870</v>
      </c>
      <c r="R6" s="85">
        <f>Q6/Q7-1</f>
        <v>0.09561708231796895</v>
      </c>
      <c r="S6" s="129">
        <v>1286424</v>
      </c>
      <c r="T6" s="81">
        <f>S6/S7-1</f>
        <v>0.11098598166354612</v>
      </c>
    </row>
    <row r="7" spans="1:20" ht="18" customHeight="1">
      <c r="A7" s="45"/>
      <c r="B7" s="46">
        <f>C7/C17</f>
        <v>0.14228638928408724</v>
      </c>
      <c r="C7" s="51">
        <f t="shared" si="0"/>
        <v>4472471</v>
      </c>
      <c r="D7" s="80"/>
      <c r="E7" s="47">
        <f>Q7+K7</f>
        <v>2231533</v>
      </c>
      <c r="F7" s="80"/>
      <c r="G7" s="47">
        <f t="shared" si="1"/>
        <v>2240938</v>
      </c>
      <c r="H7" s="80"/>
      <c r="I7" s="48">
        <f t="shared" si="2"/>
        <v>2157339</v>
      </c>
      <c r="J7" s="80"/>
      <c r="K7" s="129">
        <v>1074313</v>
      </c>
      <c r="L7" s="80"/>
      <c r="M7" s="129">
        <v>1083026</v>
      </c>
      <c r="N7" s="80"/>
      <c r="O7" s="48">
        <f t="shared" si="3"/>
        <v>2315132</v>
      </c>
      <c r="P7" s="80"/>
      <c r="Q7" s="129">
        <v>1157220</v>
      </c>
      <c r="R7" s="80"/>
      <c r="S7" s="129">
        <v>1157912</v>
      </c>
      <c r="T7" s="97"/>
    </row>
    <row r="8" spans="1:20" ht="25.5" customHeight="1">
      <c r="A8" s="38" t="s">
        <v>65</v>
      </c>
      <c r="B8" s="39">
        <f>C8/C16</f>
        <v>0.20498903799320856</v>
      </c>
      <c r="C8" s="40">
        <f t="shared" si="0"/>
        <v>6707113</v>
      </c>
      <c r="D8" s="85">
        <f>C8/C9-1</f>
        <v>0.002658112947600655</v>
      </c>
      <c r="E8" s="41">
        <f aca="true" t="shared" si="4" ref="E8:E15">K8+Q8</f>
        <v>3442787</v>
      </c>
      <c r="F8" s="85">
        <f>E8/E9-1</f>
        <v>0.0074941955028389184</v>
      </c>
      <c r="G8" s="42">
        <f t="shared" si="1"/>
        <v>3264326</v>
      </c>
      <c r="H8" s="85">
        <f>G8/G9-1</f>
        <v>-0.0023923079414966963</v>
      </c>
      <c r="I8" s="43">
        <f t="shared" si="2"/>
        <v>757789</v>
      </c>
      <c r="J8" s="85">
        <f>I8/I9-1</f>
        <v>0.0048079791769153335</v>
      </c>
      <c r="K8" s="131">
        <v>414678</v>
      </c>
      <c r="L8" s="85">
        <f>K8/K9-1</f>
        <v>0.0056310566597794764</v>
      </c>
      <c r="M8" s="131">
        <v>343111</v>
      </c>
      <c r="N8" s="85">
        <f>M8/M9-1</f>
        <v>0.003815018416825966</v>
      </c>
      <c r="O8" s="44">
        <f t="shared" si="3"/>
        <v>5949324</v>
      </c>
      <c r="P8" s="85">
        <f>O8/O9-1</f>
        <v>0.002384936300887208</v>
      </c>
      <c r="Q8" s="131">
        <v>3028109</v>
      </c>
      <c r="R8" s="85">
        <f>Q8/Q9-1</f>
        <v>0.007749876698187164</v>
      </c>
      <c r="S8" s="131">
        <v>2921215</v>
      </c>
      <c r="T8" s="81">
        <f>S8/S9-1</f>
        <v>-0.0031163544795206333</v>
      </c>
    </row>
    <row r="9" spans="1:20" ht="18" customHeight="1">
      <c r="A9" s="45"/>
      <c r="B9" s="46">
        <f>C9/C17</f>
        <v>0.21281320706215912</v>
      </c>
      <c r="C9" s="51">
        <f t="shared" si="0"/>
        <v>6689332</v>
      </c>
      <c r="D9" s="80"/>
      <c r="E9" s="47">
        <f t="shared" si="4"/>
        <v>3417178</v>
      </c>
      <c r="F9" s="80"/>
      <c r="G9" s="47">
        <f t="shared" si="1"/>
        <v>3272154</v>
      </c>
      <c r="H9" s="80"/>
      <c r="I9" s="48">
        <f t="shared" si="2"/>
        <v>754163</v>
      </c>
      <c r="J9" s="80"/>
      <c r="K9" s="129">
        <v>412356</v>
      </c>
      <c r="L9" s="80"/>
      <c r="M9" s="129">
        <v>341807</v>
      </c>
      <c r="N9" s="80"/>
      <c r="O9" s="48">
        <f t="shared" si="3"/>
        <v>5935169</v>
      </c>
      <c r="P9" s="80"/>
      <c r="Q9" s="129">
        <v>3004822</v>
      </c>
      <c r="R9" s="80"/>
      <c r="S9" s="129">
        <v>2930347</v>
      </c>
      <c r="T9" s="97"/>
    </row>
    <row r="10" spans="1:20" ht="25.5" customHeight="1">
      <c r="A10" s="38" t="s">
        <v>66</v>
      </c>
      <c r="B10" s="39">
        <f>C10/C16</f>
        <v>0.3914463644689535</v>
      </c>
      <c r="C10" s="40">
        <f t="shared" si="0"/>
        <v>12807880</v>
      </c>
      <c r="D10" s="85">
        <f>C10/C11-1</f>
        <v>0.0427153382437262</v>
      </c>
      <c r="E10" s="41">
        <f t="shared" si="4"/>
        <v>6273133</v>
      </c>
      <c r="F10" s="85">
        <f>E10/E11-1</f>
        <v>0.03616302415102246</v>
      </c>
      <c r="G10" s="42">
        <f t="shared" si="1"/>
        <v>6534747</v>
      </c>
      <c r="H10" s="85">
        <f>G10/G11-1</f>
        <v>0.04908377005376785</v>
      </c>
      <c r="I10" s="43">
        <f t="shared" si="2"/>
        <v>1517816</v>
      </c>
      <c r="J10" s="85">
        <f>I10/I11-1</f>
        <v>-0.165481264487638</v>
      </c>
      <c r="K10" s="131">
        <v>754806</v>
      </c>
      <c r="L10" s="85">
        <f>K10/K11-1</f>
        <v>-0.16633329835819333</v>
      </c>
      <c r="M10" s="131">
        <v>763010</v>
      </c>
      <c r="N10" s="85">
        <f>M10/M11-1</f>
        <v>-0.16463667645806213</v>
      </c>
      <c r="O10" s="44">
        <f t="shared" si="3"/>
        <v>11290064</v>
      </c>
      <c r="P10" s="85">
        <f>O10/O11-1</f>
        <v>0.07890146092368155</v>
      </c>
      <c r="Q10" s="131">
        <v>5518327</v>
      </c>
      <c r="R10" s="85">
        <f>Q10/Q11-1</f>
        <v>0.07177162012822436</v>
      </c>
      <c r="S10" s="131">
        <v>5771737</v>
      </c>
      <c r="T10" s="81">
        <f>S10/S11-1</f>
        <v>0.08580753654749773</v>
      </c>
    </row>
    <row r="11" spans="1:20" ht="18" customHeight="1">
      <c r="A11" s="45"/>
      <c r="B11" s="46">
        <f>C11/C17</f>
        <v>0.3907754873241014</v>
      </c>
      <c r="C11" s="51">
        <f t="shared" si="0"/>
        <v>12283199</v>
      </c>
      <c r="D11" s="80"/>
      <c r="E11" s="47">
        <f t="shared" si="4"/>
        <v>6054195</v>
      </c>
      <c r="F11" s="80"/>
      <c r="G11" s="47">
        <f t="shared" si="1"/>
        <v>6229004</v>
      </c>
      <c r="H11" s="80"/>
      <c r="I11" s="48">
        <f t="shared" si="2"/>
        <v>1818792</v>
      </c>
      <c r="J11" s="80"/>
      <c r="K11" s="129">
        <v>905405</v>
      </c>
      <c r="L11" s="80"/>
      <c r="M11" s="129">
        <v>913387</v>
      </c>
      <c r="N11" s="80"/>
      <c r="O11" s="48">
        <f t="shared" si="3"/>
        <v>10464407</v>
      </c>
      <c r="P11" s="80"/>
      <c r="Q11" s="129">
        <v>5148790</v>
      </c>
      <c r="R11" s="80"/>
      <c r="S11" s="129">
        <v>5315617</v>
      </c>
      <c r="T11" s="97"/>
    </row>
    <row r="12" spans="1:20" ht="25.5" customHeight="1">
      <c r="A12" s="38" t="s">
        <v>70</v>
      </c>
      <c r="B12" s="50">
        <f>C12/C16</f>
        <v>0.00421866261866746</v>
      </c>
      <c r="C12" s="40">
        <f t="shared" si="0"/>
        <v>138032</v>
      </c>
      <c r="D12" s="85">
        <f>C12/C13-1</f>
        <v>-0.3024106736746348</v>
      </c>
      <c r="E12" s="41">
        <f t="shared" si="4"/>
        <v>85415</v>
      </c>
      <c r="F12" s="85">
        <f>E12/E13-1</f>
        <v>-0.18802403178888527</v>
      </c>
      <c r="G12" s="42">
        <f t="shared" si="1"/>
        <v>52617</v>
      </c>
      <c r="H12" s="85">
        <f>G12/G13-1</f>
        <v>-0.4322478311536968</v>
      </c>
      <c r="I12" s="43">
        <f t="shared" si="2"/>
        <v>52553</v>
      </c>
      <c r="J12" s="85">
        <f>I12/I13-1</f>
        <v>-0.2947704612246541</v>
      </c>
      <c r="K12" s="131">
        <v>27774</v>
      </c>
      <c r="L12" s="85">
        <f>K12/K13-1</f>
        <v>-0.2826592282659228</v>
      </c>
      <c r="M12" s="131">
        <v>24779</v>
      </c>
      <c r="N12" s="85">
        <f>M12/M13-1</f>
        <v>-0.3078684952934275</v>
      </c>
      <c r="O12" s="44">
        <f t="shared" si="3"/>
        <v>85479</v>
      </c>
      <c r="P12" s="85">
        <f>O12/O13-1</f>
        <v>-0.307026290828611</v>
      </c>
      <c r="Q12" s="131">
        <v>57641</v>
      </c>
      <c r="R12" s="85">
        <f>Q12/Q13-1</f>
        <v>-0.13290510861062643</v>
      </c>
      <c r="S12" s="131">
        <v>27838</v>
      </c>
      <c r="T12" s="81">
        <f>S12/S13-1</f>
        <v>-0.5105406593406594</v>
      </c>
    </row>
    <row r="13" spans="1:20" ht="18" customHeight="1">
      <c r="A13" s="45"/>
      <c r="B13" s="46">
        <f>C13/C17</f>
        <v>0.006295000649001937</v>
      </c>
      <c r="C13" s="51">
        <f t="shared" si="0"/>
        <v>197870</v>
      </c>
      <c r="D13" s="80"/>
      <c r="E13" s="47">
        <f t="shared" si="4"/>
        <v>105194</v>
      </c>
      <c r="F13" s="80"/>
      <c r="G13" s="47">
        <f t="shared" si="1"/>
        <v>92676</v>
      </c>
      <c r="H13" s="80"/>
      <c r="I13" s="48">
        <f t="shared" si="2"/>
        <v>74519</v>
      </c>
      <c r="J13" s="80"/>
      <c r="K13" s="129">
        <v>38718</v>
      </c>
      <c r="L13" s="80"/>
      <c r="M13" s="129">
        <v>35801</v>
      </c>
      <c r="N13" s="80"/>
      <c r="O13" s="48">
        <f t="shared" si="3"/>
        <v>123351</v>
      </c>
      <c r="P13" s="80"/>
      <c r="Q13" s="129">
        <v>66476</v>
      </c>
      <c r="R13" s="80"/>
      <c r="S13" s="129">
        <v>56875</v>
      </c>
      <c r="T13" s="97"/>
    </row>
    <row r="14" spans="1:20" ht="25.5" customHeight="1">
      <c r="A14" s="49" t="s">
        <v>71</v>
      </c>
      <c r="B14" s="50">
        <f>C14/C16</f>
        <v>0.2446897975493052</v>
      </c>
      <c r="C14" s="40">
        <f t="shared" si="0"/>
        <v>8006097</v>
      </c>
      <c r="D14" s="85">
        <f>C14/C15-1</f>
        <v>0.02773925264261612</v>
      </c>
      <c r="E14" s="41">
        <f t="shared" si="4"/>
        <v>4062509</v>
      </c>
      <c r="F14" s="85">
        <f>E14/E15-1</f>
        <v>0.028731228387196106</v>
      </c>
      <c r="G14" s="42">
        <f t="shared" si="1"/>
        <v>3943588</v>
      </c>
      <c r="H14" s="85">
        <f>G14/G15-1</f>
        <v>0.026719361826210042</v>
      </c>
      <c r="I14" s="43">
        <f t="shared" si="2"/>
        <v>5939397</v>
      </c>
      <c r="J14" s="85">
        <f>I14/I15-1</f>
        <v>0.014143963642833546</v>
      </c>
      <c r="K14" s="131">
        <v>3038539</v>
      </c>
      <c r="L14" s="85">
        <f>K14/K15-1</f>
        <v>0.02222800118554713</v>
      </c>
      <c r="M14" s="131">
        <v>2900858</v>
      </c>
      <c r="N14" s="85">
        <f>M14/M15-1</f>
        <v>0.005812221858156441</v>
      </c>
      <c r="O14" s="44">
        <f t="shared" si="3"/>
        <v>2066700</v>
      </c>
      <c r="P14" s="85">
        <f>O14/O15-1</f>
        <v>0.06892046635902949</v>
      </c>
      <c r="Q14" s="131">
        <v>1023970</v>
      </c>
      <c r="R14" s="85">
        <f>Q14/Q15-1</f>
        <v>0.04852541673450528</v>
      </c>
      <c r="S14" s="131">
        <v>1042730</v>
      </c>
      <c r="T14" s="81">
        <f>S14/S15-1</f>
        <v>0.08973575164730652</v>
      </c>
    </row>
    <row r="15" spans="1:20" ht="18" customHeight="1">
      <c r="A15" s="49"/>
      <c r="B15" s="50">
        <f>C15/C17</f>
        <v>0.24782991568065033</v>
      </c>
      <c r="C15" s="51">
        <f t="shared" si="0"/>
        <v>7790008</v>
      </c>
      <c r="D15" s="96"/>
      <c r="E15" s="41">
        <f t="shared" si="4"/>
        <v>3949048</v>
      </c>
      <c r="F15" s="96"/>
      <c r="G15" s="41">
        <f t="shared" si="1"/>
        <v>3840960</v>
      </c>
      <c r="H15" s="96"/>
      <c r="I15" s="44">
        <f t="shared" si="2"/>
        <v>5856562</v>
      </c>
      <c r="J15" s="96"/>
      <c r="K15" s="129">
        <v>2972467</v>
      </c>
      <c r="L15" s="96"/>
      <c r="M15" s="129">
        <v>2884095</v>
      </c>
      <c r="N15" s="96"/>
      <c r="O15" s="44">
        <f t="shared" si="3"/>
        <v>1933446</v>
      </c>
      <c r="P15" s="96"/>
      <c r="Q15" s="129">
        <v>976581</v>
      </c>
      <c r="R15" s="96"/>
      <c r="S15" s="129">
        <v>956865</v>
      </c>
      <c r="T15" s="98"/>
    </row>
    <row r="16" spans="1:20" s="12" customFormat="1" ht="25.5" customHeight="1">
      <c r="A16" s="590" t="s">
        <v>90</v>
      </c>
      <c r="B16" s="367"/>
      <c r="C16" s="368">
        <f>E16+G16</f>
        <v>32719374</v>
      </c>
      <c r="D16" s="369">
        <f>C16/C17-1</f>
        <v>0.040928289103639326</v>
      </c>
      <c r="E16" s="370">
        <f>E6+E8+E10+E12+E14</f>
        <v>16364484</v>
      </c>
      <c r="F16" s="371">
        <f>E16/E17-1</f>
        <v>0.03854352323148835</v>
      </c>
      <c r="G16" s="370">
        <f>G6+G8+G10+G12+G14</f>
        <v>16354890</v>
      </c>
      <c r="H16" s="371">
        <f>G16/G17-1</f>
        <v>0.0433254408789332</v>
      </c>
      <c r="I16" s="372">
        <f t="shared" si="2"/>
        <v>10773513</v>
      </c>
      <c r="J16" s="371">
        <f>I16/I17-1</f>
        <v>0.01051815549120061</v>
      </c>
      <c r="K16" s="370">
        <f>K6+K8+K10+K12+K14</f>
        <v>5468567</v>
      </c>
      <c r="L16" s="371">
        <f>K16/K17-1</f>
        <v>0.012086779478829301</v>
      </c>
      <c r="M16" s="370">
        <f>M6+M8+M10+M12+M14</f>
        <v>5304946</v>
      </c>
      <c r="N16" s="371">
        <f>M16/M17-1</f>
        <v>0.008906231813828436</v>
      </c>
      <c r="O16" s="372">
        <f t="shared" si="3"/>
        <v>21945861</v>
      </c>
      <c r="P16" s="371">
        <f>O16/O17-1</f>
        <v>0.056536875878757886</v>
      </c>
      <c r="Q16" s="370">
        <f>Q6+Q8+Q10+Q12+Q14</f>
        <v>10895917</v>
      </c>
      <c r="R16" s="371">
        <f>Q16/Q17-1</f>
        <v>0.05235018455384255</v>
      </c>
      <c r="S16" s="370">
        <f>S6+S8+S10+S12+S14</f>
        <v>11049944</v>
      </c>
      <c r="T16" s="373">
        <f>S16/S17-1</f>
        <v>0.060697956231061</v>
      </c>
    </row>
    <row r="17" spans="1:20" s="12" customFormat="1" ht="18" customHeight="1">
      <c r="A17" s="591"/>
      <c r="B17" s="374"/>
      <c r="C17" s="375">
        <f t="shared" si="0"/>
        <v>31432880</v>
      </c>
      <c r="D17" s="376"/>
      <c r="E17" s="377">
        <f>E15+E13+E11+E9+E7</f>
        <v>15757148</v>
      </c>
      <c r="F17" s="378"/>
      <c r="G17" s="377">
        <f>G7+G9+G11+G13+G15</f>
        <v>15675732</v>
      </c>
      <c r="H17" s="378"/>
      <c r="I17" s="379">
        <f t="shared" si="2"/>
        <v>10661375</v>
      </c>
      <c r="J17" s="378"/>
      <c r="K17" s="377">
        <f>K7+K9+K11+K13+K15</f>
        <v>5403259</v>
      </c>
      <c r="L17" s="378"/>
      <c r="M17" s="377">
        <f>M7+M9+M11+M13+M15</f>
        <v>5258116</v>
      </c>
      <c r="N17" s="378"/>
      <c r="O17" s="379">
        <f t="shared" si="3"/>
        <v>20771505</v>
      </c>
      <c r="P17" s="378"/>
      <c r="Q17" s="377">
        <f>Q7+Q9+Q11+Q13+Q15</f>
        <v>10353889</v>
      </c>
      <c r="R17" s="378"/>
      <c r="S17" s="377">
        <f>S7+S9+S11+S13+S15</f>
        <v>10417616</v>
      </c>
      <c r="T17" s="380"/>
    </row>
    <row r="18" spans="1:20" ht="25.5" customHeight="1" hidden="1">
      <c r="A18" s="38" t="s">
        <v>64</v>
      </c>
      <c r="B18" s="39" t="e">
        <f>C18/#REF!</f>
        <v>#REF!</v>
      </c>
      <c r="C18" s="40">
        <f t="shared" si="0"/>
        <v>0</v>
      </c>
      <c r="D18" s="85" t="e">
        <f>C18/C19-1</f>
        <v>#DIV/0!</v>
      </c>
      <c r="E18" s="41">
        <f aca="true" t="shared" si="5" ref="E18:E25">K18+Q18</f>
        <v>0</v>
      </c>
      <c r="F18" s="85" t="e">
        <f>E18/E19-1</f>
        <v>#DIV/0!</v>
      </c>
      <c r="G18" s="42">
        <f aca="true" t="shared" si="6" ref="G18:G25">M18+S18</f>
        <v>0</v>
      </c>
      <c r="H18" s="85" t="e">
        <f>G18/G19-1</f>
        <v>#DIV/0!</v>
      </c>
      <c r="I18" s="43">
        <f t="shared" si="2"/>
        <v>0</v>
      </c>
      <c r="J18" s="85" t="e">
        <f>I18/I19-1</f>
        <v>#DIV/0!</v>
      </c>
      <c r="K18" s="131"/>
      <c r="L18" s="85" t="e">
        <f>K18/K19-1</f>
        <v>#DIV/0!</v>
      </c>
      <c r="M18" s="131"/>
      <c r="N18" s="85" t="e">
        <f>M18/M19-1</f>
        <v>#DIV/0!</v>
      </c>
      <c r="O18" s="44">
        <f t="shared" si="3"/>
        <v>0</v>
      </c>
      <c r="P18" s="85" t="e">
        <f>O18/O19-1</f>
        <v>#DIV/0!</v>
      </c>
      <c r="Q18" s="131"/>
      <c r="R18" s="85" t="e">
        <f>Q18/Q19-1</f>
        <v>#DIV/0!</v>
      </c>
      <c r="S18" s="131"/>
      <c r="T18" s="81" t="e">
        <f>S18/S19-1</f>
        <v>#DIV/0!</v>
      </c>
    </row>
    <row r="19" spans="1:22" ht="18" customHeight="1" hidden="1">
      <c r="A19" s="45"/>
      <c r="B19" s="46" t="e">
        <f>C19/#REF!</f>
        <v>#REF!</v>
      </c>
      <c r="C19" s="51">
        <f t="shared" si="0"/>
        <v>0</v>
      </c>
      <c r="D19" s="80"/>
      <c r="E19" s="47">
        <f t="shared" si="5"/>
        <v>0</v>
      </c>
      <c r="F19" s="80"/>
      <c r="G19" s="47">
        <f t="shared" si="6"/>
        <v>0</v>
      </c>
      <c r="H19" s="80"/>
      <c r="I19" s="48">
        <f t="shared" si="2"/>
        <v>0</v>
      </c>
      <c r="J19" s="80"/>
      <c r="K19" s="129"/>
      <c r="L19" s="80"/>
      <c r="M19" s="129"/>
      <c r="N19" s="80"/>
      <c r="O19" s="48">
        <f t="shared" si="3"/>
        <v>0</v>
      </c>
      <c r="P19" s="80"/>
      <c r="Q19" s="129"/>
      <c r="R19" s="80"/>
      <c r="S19" s="129"/>
      <c r="T19" s="97"/>
      <c r="V19" s="10"/>
    </row>
    <row r="20" spans="1:20" ht="25.5" customHeight="1" hidden="1">
      <c r="A20" s="49" t="s">
        <v>67</v>
      </c>
      <c r="B20" s="39" t="e">
        <f>C20/#REF!</f>
        <v>#REF!</v>
      </c>
      <c r="C20" s="40">
        <f t="shared" si="0"/>
        <v>0</v>
      </c>
      <c r="D20" s="85" t="e">
        <f>C20/C21-1</f>
        <v>#DIV/0!</v>
      </c>
      <c r="E20" s="41">
        <f t="shared" si="5"/>
        <v>0</v>
      </c>
      <c r="F20" s="85" t="e">
        <f>E20/E21-1</f>
        <v>#DIV/0!</v>
      </c>
      <c r="G20" s="42">
        <f t="shared" si="6"/>
        <v>0</v>
      </c>
      <c r="H20" s="85" t="e">
        <f>G20/G21-1</f>
        <v>#DIV/0!</v>
      </c>
      <c r="I20" s="43">
        <f t="shared" si="2"/>
        <v>0</v>
      </c>
      <c r="J20" s="85" t="e">
        <f>I20/I21-1</f>
        <v>#DIV/0!</v>
      </c>
      <c r="K20" s="131"/>
      <c r="L20" s="85" t="e">
        <f>K20/K21-1</f>
        <v>#DIV/0!</v>
      </c>
      <c r="M20" s="131"/>
      <c r="N20" s="85" t="e">
        <f>M20/M21-1</f>
        <v>#DIV/0!</v>
      </c>
      <c r="O20" s="44">
        <f t="shared" si="3"/>
        <v>0</v>
      </c>
      <c r="P20" s="85" t="e">
        <f>O20/O21-1</f>
        <v>#DIV/0!</v>
      </c>
      <c r="Q20" s="131"/>
      <c r="R20" s="85" t="e">
        <f>Q20/Q21-1</f>
        <v>#DIV/0!</v>
      </c>
      <c r="S20" s="131"/>
      <c r="T20" s="81" t="e">
        <f>S20/S21-1</f>
        <v>#DIV/0!</v>
      </c>
    </row>
    <row r="21" spans="1:20" ht="18" customHeight="1" hidden="1">
      <c r="A21" s="49"/>
      <c r="B21" s="46" t="e">
        <f>C21/#REF!</f>
        <v>#REF!</v>
      </c>
      <c r="C21" s="51">
        <f t="shared" si="0"/>
        <v>0</v>
      </c>
      <c r="D21" s="80"/>
      <c r="E21" s="47">
        <f t="shared" si="5"/>
        <v>0</v>
      </c>
      <c r="F21" s="80"/>
      <c r="G21" s="47">
        <f t="shared" si="6"/>
        <v>0</v>
      </c>
      <c r="H21" s="80"/>
      <c r="I21" s="48">
        <f t="shared" si="2"/>
        <v>0</v>
      </c>
      <c r="J21" s="80"/>
      <c r="K21" s="129"/>
      <c r="L21" s="80"/>
      <c r="M21" s="129"/>
      <c r="N21" s="80"/>
      <c r="O21" s="48">
        <f t="shared" si="3"/>
        <v>0</v>
      </c>
      <c r="P21" s="80"/>
      <c r="Q21" s="129"/>
      <c r="R21" s="80"/>
      <c r="S21" s="129"/>
      <c r="T21" s="97"/>
    </row>
    <row r="22" spans="1:20" ht="25.5" customHeight="1" hidden="1">
      <c r="A22" s="38" t="s">
        <v>68</v>
      </c>
      <c r="B22" s="39" t="e">
        <f>C22/#REF!</f>
        <v>#REF!</v>
      </c>
      <c r="C22" s="40">
        <f t="shared" si="0"/>
        <v>0</v>
      </c>
      <c r="D22" s="85" t="e">
        <f>C22/C23-1</f>
        <v>#DIV/0!</v>
      </c>
      <c r="E22" s="41">
        <f t="shared" si="5"/>
        <v>0</v>
      </c>
      <c r="F22" s="85" t="e">
        <f>E22/E23-1</f>
        <v>#DIV/0!</v>
      </c>
      <c r="G22" s="42">
        <f t="shared" si="6"/>
        <v>0</v>
      </c>
      <c r="H22" s="85" t="e">
        <f>G22/G23-1</f>
        <v>#DIV/0!</v>
      </c>
      <c r="I22" s="43">
        <f t="shared" si="2"/>
        <v>0</v>
      </c>
      <c r="J22" s="272" t="e">
        <f>I22/I23-1</f>
        <v>#DIV/0!</v>
      </c>
      <c r="K22" s="131"/>
      <c r="L22" s="85" t="e">
        <f>K22/K23-1</f>
        <v>#DIV/0!</v>
      </c>
      <c r="M22" s="131"/>
      <c r="N22" s="85" t="e">
        <f>M22/M23-1</f>
        <v>#DIV/0!</v>
      </c>
      <c r="O22" s="44">
        <f t="shared" si="3"/>
        <v>0</v>
      </c>
      <c r="P22" s="85" t="e">
        <f>O22/O23-1</f>
        <v>#DIV/0!</v>
      </c>
      <c r="Q22" s="131"/>
      <c r="R22" s="85" t="e">
        <f>Q22/Q23-1</f>
        <v>#DIV/0!</v>
      </c>
      <c r="S22" s="131"/>
      <c r="T22" s="81" t="e">
        <f>S22/S23-1</f>
        <v>#DIV/0!</v>
      </c>
    </row>
    <row r="23" spans="1:20" ht="18" customHeight="1" hidden="1">
      <c r="A23" s="45"/>
      <c r="B23" s="46" t="e">
        <f>C23/#REF!</f>
        <v>#REF!</v>
      </c>
      <c r="C23" s="51">
        <f t="shared" si="0"/>
        <v>0</v>
      </c>
      <c r="D23" s="80"/>
      <c r="E23" s="47">
        <f t="shared" si="5"/>
        <v>0</v>
      </c>
      <c r="F23" s="80"/>
      <c r="G23" s="47">
        <f t="shared" si="6"/>
        <v>0</v>
      </c>
      <c r="H23" s="80"/>
      <c r="I23" s="48">
        <f t="shared" si="2"/>
        <v>0</v>
      </c>
      <c r="J23" s="80"/>
      <c r="K23" s="129"/>
      <c r="L23" s="80"/>
      <c r="M23" s="129"/>
      <c r="N23" s="80"/>
      <c r="O23" s="48">
        <f t="shared" si="3"/>
        <v>0</v>
      </c>
      <c r="P23" s="80"/>
      <c r="Q23" s="129"/>
      <c r="R23" s="80"/>
      <c r="S23" s="129"/>
      <c r="T23" s="97"/>
    </row>
    <row r="24" spans="1:20" ht="25.5" customHeight="1" hidden="1">
      <c r="A24" s="49" t="s">
        <v>69</v>
      </c>
      <c r="B24" s="50" t="e">
        <f>C24/#REF!</f>
        <v>#REF!</v>
      </c>
      <c r="C24" s="40">
        <f t="shared" si="0"/>
        <v>0</v>
      </c>
      <c r="D24" s="85" t="e">
        <f>C24/C25-1</f>
        <v>#DIV/0!</v>
      </c>
      <c r="E24" s="41">
        <f t="shared" si="5"/>
        <v>0</v>
      </c>
      <c r="F24" s="85" t="e">
        <f>E24/E25-1</f>
        <v>#DIV/0!</v>
      </c>
      <c r="G24" s="42">
        <f t="shared" si="6"/>
        <v>0</v>
      </c>
      <c r="H24" s="85" t="e">
        <f>G24/G25-1</f>
        <v>#DIV/0!</v>
      </c>
      <c r="I24" s="43">
        <f t="shared" si="2"/>
        <v>0</v>
      </c>
      <c r="J24" s="85" t="e">
        <f>I24/I25-1</f>
        <v>#DIV/0!</v>
      </c>
      <c r="K24" s="131"/>
      <c r="L24" s="85" t="e">
        <f>K24/K25-1</f>
        <v>#DIV/0!</v>
      </c>
      <c r="M24" s="131"/>
      <c r="N24" s="85" t="e">
        <f>M24/M25-1</f>
        <v>#DIV/0!</v>
      </c>
      <c r="O24" s="44">
        <f t="shared" si="3"/>
        <v>0</v>
      </c>
      <c r="P24" s="85" t="e">
        <f>O24/O25-1</f>
        <v>#DIV/0!</v>
      </c>
      <c r="Q24" s="131"/>
      <c r="R24" s="85" t="e">
        <f>Q24/Q25-1</f>
        <v>#DIV/0!</v>
      </c>
      <c r="S24" s="131"/>
      <c r="T24" s="81" t="e">
        <f>S24/S25-1</f>
        <v>#DIV/0!</v>
      </c>
    </row>
    <row r="25" spans="1:20" ht="18" customHeight="1" hidden="1">
      <c r="A25" s="49"/>
      <c r="B25" s="46" t="e">
        <f>C25/#REF!</f>
        <v>#REF!</v>
      </c>
      <c r="C25" s="51">
        <f t="shared" si="0"/>
        <v>0</v>
      </c>
      <c r="D25" s="80"/>
      <c r="E25" s="47">
        <f t="shared" si="5"/>
        <v>0</v>
      </c>
      <c r="F25" s="80"/>
      <c r="G25" s="47">
        <f t="shared" si="6"/>
        <v>0</v>
      </c>
      <c r="H25" s="80"/>
      <c r="I25" s="48">
        <f t="shared" si="2"/>
        <v>0</v>
      </c>
      <c r="J25" s="80"/>
      <c r="K25" s="129"/>
      <c r="L25" s="80"/>
      <c r="M25" s="129"/>
      <c r="N25" s="80"/>
      <c r="O25" s="48">
        <f t="shared" si="3"/>
        <v>0</v>
      </c>
      <c r="P25" s="80"/>
      <c r="Q25" s="129"/>
      <c r="R25" s="80"/>
      <c r="S25" s="129"/>
      <c r="T25" s="97"/>
    </row>
    <row r="26" spans="1:20" s="12" customFormat="1" ht="25.5" customHeight="1" hidden="1">
      <c r="A26" s="592" t="s">
        <v>0</v>
      </c>
      <c r="B26" s="117" t="e">
        <f>C26/#REF!</f>
        <v>#REF!</v>
      </c>
      <c r="C26" s="118">
        <f t="shared" si="0"/>
        <v>0</v>
      </c>
      <c r="D26" s="148" t="e">
        <f>C26/C27-1</f>
        <v>#DIV/0!</v>
      </c>
      <c r="E26" s="119">
        <f>E18+E20+E22+E24</f>
        <v>0</v>
      </c>
      <c r="F26" s="149" t="e">
        <f>E26/E27-1</f>
        <v>#DIV/0!</v>
      </c>
      <c r="G26" s="119">
        <f>G18+G20+G22+G24</f>
        <v>0</v>
      </c>
      <c r="H26" s="149" t="e">
        <f>G26/G27-1</f>
        <v>#DIV/0!</v>
      </c>
      <c r="I26" s="120">
        <f t="shared" si="2"/>
        <v>0</v>
      </c>
      <c r="J26" s="149" t="e">
        <f>I26/I27-1</f>
        <v>#DIV/0!</v>
      </c>
      <c r="K26" s="119">
        <f>K18+K20+K22+K24</f>
        <v>0</v>
      </c>
      <c r="L26" s="149" t="e">
        <f>K26/K27-1</f>
        <v>#DIV/0!</v>
      </c>
      <c r="M26" s="119">
        <f>M18+M20+M22+M24</f>
        <v>0</v>
      </c>
      <c r="N26" s="149" t="e">
        <f>M26/M27-1</f>
        <v>#DIV/0!</v>
      </c>
      <c r="O26" s="120">
        <f t="shared" si="3"/>
        <v>0</v>
      </c>
      <c r="P26" s="149" t="e">
        <f>O26/O27-1</f>
        <v>#DIV/0!</v>
      </c>
      <c r="Q26" s="119">
        <f>Q24+Q22+Q20+Q18</f>
        <v>0</v>
      </c>
      <c r="R26" s="149" t="e">
        <f>Q26/Q27-1</f>
        <v>#DIV/0!</v>
      </c>
      <c r="S26" s="119">
        <f>S18+S20+S22+S24</f>
        <v>0</v>
      </c>
      <c r="T26" s="150" t="e">
        <f>S26/S27-1</f>
        <v>#DIV/0!</v>
      </c>
    </row>
    <row r="27" spans="1:20" s="12" customFormat="1" ht="18" customHeight="1" hidden="1">
      <c r="A27" s="593"/>
      <c r="B27" s="151" t="e">
        <f>C27/#REF!</f>
        <v>#REF!</v>
      </c>
      <c r="C27" s="152">
        <f t="shared" si="0"/>
        <v>0</v>
      </c>
      <c r="D27" s="153"/>
      <c r="E27" s="37">
        <f>E19+E21+E23+E25</f>
        <v>0</v>
      </c>
      <c r="F27" s="60"/>
      <c r="G27" s="37">
        <f>G19+G21+G23+G25</f>
        <v>0</v>
      </c>
      <c r="H27" s="60"/>
      <c r="I27" s="36">
        <f t="shared" si="2"/>
        <v>0</v>
      </c>
      <c r="J27" s="60"/>
      <c r="K27" s="37">
        <f>K19+K21+K23+K25</f>
        <v>0</v>
      </c>
      <c r="L27" s="60"/>
      <c r="M27" s="37">
        <f>M19+M21+M23+M25</f>
        <v>0</v>
      </c>
      <c r="N27" s="154"/>
      <c r="O27" s="37">
        <f t="shared" si="3"/>
        <v>0</v>
      </c>
      <c r="P27" s="60"/>
      <c r="Q27" s="37">
        <f>Q25+Q23+Q21+Q19</f>
        <v>0</v>
      </c>
      <c r="R27" s="60"/>
      <c r="S27" s="37">
        <f>S25+S23+S21+S19</f>
        <v>0</v>
      </c>
      <c r="T27" s="61"/>
    </row>
    <row r="28" spans="1:19" s="13" customFormat="1" ht="18" customHeight="1">
      <c r="A28" s="555" t="s">
        <v>46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2"/>
      <c r="M28" s="52"/>
      <c r="O28" s="52"/>
      <c r="Q28" s="52"/>
      <c r="S28" s="52"/>
    </row>
    <row r="29" spans="1:19" s="13" customFormat="1" ht="18" customHeight="1">
      <c r="A29" s="339"/>
      <c r="B29" s="340"/>
      <c r="C29" s="340"/>
      <c r="D29" s="340"/>
      <c r="E29" s="340"/>
      <c r="F29" s="340"/>
      <c r="G29" s="340"/>
      <c r="H29" s="340"/>
      <c r="I29" s="340"/>
      <c r="J29" s="340"/>
      <c r="K29" s="52"/>
      <c r="M29" s="52"/>
      <c r="O29" s="52"/>
      <c r="Q29" s="52"/>
      <c r="S29" s="52"/>
    </row>
    <row r="30" spans="1:15" ht="16.5" customHeight="1">
      <c r="A30" s="124" t="s">
        <v>235</v>
      </c>
      <c r="B30" s="53"/>
      <c r="O30" s="52"/>
    </row>
    <row r="31" spans="1:15" ht="12.75" customHeight="1">
      <c r="A31" s="124"/>
      <c r="B31" s="53"/>
      <c r="O31" s="52"/>
    </row>
    <row r="32" spans="1:18" ht="19.5" customHeight="1">
      <c r="A32" s="587" t="s">
        <v>60</v>
      </c>
      <c r="B32" s="577"/>
      <c r="C32" s="594" t="s">
        <v>73</v>
      </c>
      <c r="D32" s="595"/>
      <c r="E32" s="595"/>
      <c r="F32" s="596"/>
      <c r="G32" s="578" t="s">
        <v>74</v>
      </c>
      <c r="H32" s="586"/>
      <c r="I32" s="586"/>
      <c r="J32" s="586"/>
      <c r="K32" s="586"/>
      <c r="L32" s="587"/>
      <c r="M32" s="577" t="s">
        <v>75</v>
      </c>
      <c r="N32" s="577"/>
      <c r="O32" s="577"/>
      <c r="P32" s="577"/>
      <c r="Q32" s="577"/>
      <c r="R32" s="578"/>
    </row>
    <row r="33" spans="1:18" ht="12.75" customHeight="1">
      <c r="A33" s="597"/>
      <c r="B33" s="598"/>
      <c r="C33" s="578"/>
      <c r="D33" s="586"/>
      <c r="E33" s="586"/>
      <c r="F33" s="587"/>
      <c r="G33" s="579" t="s">
        <v>60</v>
      </c>
      <c r="H33" s="580"/>
      <c r="I33" s="580" t="s">
        <v>73</v>
      </c>
      <c r="J33" s="581"/>
      <c r="K33" s="581"/>
      <c r="L33" s="582"/>
      <c r="M33" s="579" t="s">
        <v>60</v>
      </c>
      <c r="N33" s="579"/>
      <c r="O33" s="579" t="s">
        <v>73</v>
      </c>
      <c r="P33" s="579"/>
      <c r="Q33" s="579"/>
      <c r="R33" s="580"/>
    </row>
    <row r="34" spans="1:18" ht="12.75" customHeight="1">
      <c r="A34" s="597"/>
      <c r="B34" s="598"/>
      <c r="C34" s="573" t="s">
        <v>77</v>
      </c>
      <c r="D34" s="573"/>
      <c r="E34" s="574" t="s">
        <v>78</v>
      </c>
      <c r="F34" s="576"/>
      <c r="G34" s="579"/>
      <c r="H34" s="580"/>
      <c r="I34" s="575" t="s">
        <v>77</v>
      </c>
      <c r="J34" s="573"/>
      <c r="K34" s="574" t="s">
        <v>78</v>
      </c>
      <c r="L34" s="576"/>
      <c r="M34" s="579"/>
      <c r="N34" s="579"/>
      <c r="O34" s="573" t="s">
        <v>77</v>
      </c>
      <c r="P34" s="573"/>
      <c r="Q34" s="573" t="s">
        <v>78</v>
      </c>
      <c r="R34" s="574"/>
    </row>
    <row r="35" spans="1:18" ht="12.75" customHeight="1">
      <c r="A35" s="125" t="s">
        <v>220</v>
      </c>
      <c r="B35" s="561" t="s">
        <v>62</v>
      </c>
      <c r="C35" s="125" t="s">
        <v>220</v>
      </c>
      <c r="D35" s="561" t="s">
        <v>62</v>
      </c>
      <c r="E35" s="126" t="s">
        <v>220</v>
      </c>
      <c r="F35" s="561" t="s">
        <v>62</v>
      </c>
      <c r="G35" s="332" t="s">
        <v>220</v>
      </c>
      <c r="H35" s="566" t="s">
        <v>62</v>
      </c>
      <c r="I35" s="126" t="s">
        <v>220</v>
      </c>
      <c r="J35" s="568" t="s">
        <v>62</v>
      </c>
      <c r="K35" s="126" t="s">
        <v>220</v>
      </c>
      <c r="L35" s="561" t="s">
        <v>62</v>
      </c>
      <c r="M35" s="126" t="s">
        <v>220</v>
      </c>
      <c r="N35" s="561" t="s">
        <v>62</v>
      </c>
      <c r="O35" s="126" t="s">
        <v>220</v>
      </c>
      <c r="P35" s="561" t="s">
        <v>62</v>
      </c>
      <c r="Q35" s="126" t="s">
        <v>220</v>
      </c>
      <c r="R35" s="566" t="s">
        <v>62</v>
      </c>
    </row>
    <row r="36" spans="1:19" s="12" customFormat="1" ht="12.75" customHeight="1" thickBot="1">
      <c r="A36" s="127" t="s">
        <v>221</v>
      </c>
      <c r="B36" s="562"/>
      <c r="C36" s="127" t="s">
        <v>221</v>
      </c>
      <c r="D36" s="562"/>
      <c r="E36" s="127" t="s">
        <v>221</v>
      </c>
      <c r="F36" s="562"/>
      <c r="G36" s="128" t="s">
        <v>221</v>
      </c>
      <c r="H36" s="567"/>
      <c r="I36" s="127" t="s">
        <v>221</v>
      </c>
      <c r="J36" s="562"/>
      <c r="K36" s="127" t="s">
        <v>221</v>
      </c>
      <c r="L36" s="562"/>
      <c r="M36" s="127" t="s">
        <v>221</v>
      </c>
      <c r="N36" s="562"/>
      <c r="O36" s="127" t="s">
        <v>221</v>
      </c>
      <c r="P36" s="562"/>
      <c r="Q36" s="127" t="s">
        <v>221</v>
      </c>
      <c r="R36" s="567"/>
      <c r="S36" s="306"/>
    </row>
    <row r="37" spans="1:18" ht="19.5" customHeight="1" thickTop="1">
      <c r="A37" s="381">
        <f>C37+E37</f>
        <v>5950584</v>
      </c>
      <c r="B37" s="569">
        <f>A37/A38-1</f>
        <v>0.12146286220873326</v>
      </c>
      <c r="C37" s="382">
        <f>I37+O37</f>
        <v>2973385</v>
      </c>
      <c r="D37" s="557">
        <f>C37/C38-1</f>
        <v>0.12133473221181701</v>
      </c>
      <c r="E37" s="382">
        <f>K37+Q37</f>
        <v>2977199</v>
      </c>
      <c r="F37" s="557">
        <f>E37/E38-1</f>
        <v>0.12159085729096453</v>
      </c>
      <c r="G37" s="383">
        <f>I37+K37</f>
        <v>0</v>
      </c>
      <c r="H37" s="571"/>
      <c r="I37" s="382">
        <v>0</v>
      </c>
      <c r="J37" s="563"/>
      <c r="K37" s="382">
        <v>0</v>
      </c>
      <c r="L37" s="563"/>
      <c r="M37" s="383">
        <f>O37+Q37</f>
        <v>5950584</v>
      </c>
      <c r="N37" s="569">
        <f>M37/M38-1</f>
        <v>0.12146286220873326</v>
      </c>
      <c r="O37" s="382">
        <v>2973385</v>
      </c>
      <c r="P37" s="557">
        <f>O37/O38-1</f>
        <v>0.12133473221181701</v>
      </c>
      <c r="Q37" s="382">
        <v>2977199</v>
      </c>
      <c r="R37" s="559">
        <f>Q37/Q38-1</f>
        <v>0.12159085729096453</v>
      </c>
    </row>
    <row r="38" spans="1:18" ht="19.5" customHeight="1">
      <c r="A38" s="381">
        <f>C38+E38</f>
        <v>5306091</v>
      </c>
      <c r="B38" s="570" t="e">
        <f>A38/A39-1</f>
        <v>#VALUE!</v>
      </c>
      <c r="C38" s="382">
        <f>I38+O38</f>
        <v>2651648</v>
      </c>
      <c r="D38" s="558" t="e">
        <f>C38/C39-1</f>
        <v>#DIV/0!</v>
      </c>
      <c r="E38" s="382">
        <f>K38+Q38</f>
        <v>2654443</v>
      </c>
      <c r="F38" s="558" t="e">
        <f>E38/E39-1</f>
        <v>#DIV/0!</v>
      </c>
      <c r="G38" s="383">
        <f>I38+K38</f>
        <v>0</v>
      </c>
      <c r="H38" s="572"/>
      <c r="I38" s="382">
        <v>0</v>
      </c>
      <c r="J38" s="564"/>
      <c r="K38" s="382">
        <v>0</v>
      </c>
      <c r="L38" s="564"/>
      <c r="M38" s="383">
        <f>O38+Q38</f>
        <v>5306091</v>
      </c>
      <c r="N38" s="570" t="e">
        <f>M38/M39-1</f>
        <v>#DIV/0!</v>
      </c>
      <c r="O38" s="382">
        <v>2651648</v>
      </c>
      <c r="P38" s="558" t="e">
        <f>O38/O39-1</f>
        <v>#DIV/0!</v>
      </c>
      <c r="Q38" s="382">
        <v>2654443</v>
      </c>
      <c r="R38" s="560" t="e">
        <f>Q38/Q39-1</f>
        <v>#DIV/0!</v>
      </c>
    </row>
    <row r="39" spans="1:14" ht="12.75">
      <c r="A39" s="565" t="s">
        <v>121</v>
      </c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</row>
    <row r="40" spans="1:14" ht="13.5" customHeight="1">
      <c r="A40" s="555" t="s">
        <v>46</v>
      </c>
      <c r="B40" s="556"/>
      <c r="C40" s="556"/>
      <c r="D40" s="556"/>
      <c r="E40" s="556"/>
      <c r="F40" s="556"/>
      <c r="G40" s="556"/>
      <c r="H40" s="556"/>
      <c r="I40" s="556"/>
      <c r="J40" s="556"/>
      <c r="K40" s="347"/>
      <c r="L40" s="347"/>
      <c r="M40" s="347"/>
      <c r="N40" s="347"/>
    </row>
    <row r="41" spans="1:15" ht="33.75" customHeight="1">
      <c r="A41" s="124" t="s">
        <v>236</v>
      </c>
      <c r="B41" s="53"/>
      <c r="O41" s="52"/>
    </row>
    <row r="42" spans="1:15" ht="6" customHeight="1">
      <c r="A42" s="124"/>
      <c r="B42" s="53"/>
      <c r="O42" s="52"/>
    </row>
    <row r="43" spans="1:18" ht="19.5" customHeight="1">
      <c r="A43" s="587" t="s">
        <v>60</v>
      </c>
      <c r="B43" s="577"/>
      <c r="C43" s="594" t="s">
        <v>73</v>
      </c>
      <c r="D43" s="595"/>
      <c r="E43" s="595"/>
      <c r="F43" s="596"/>
      <c r="G43" s="578" t="s">
        <v>74</v>
      </c>
      <c r="H43" s="586"/>
      <c r="I43" s="586"/>
      <c r="J43" s="586"/>
      <c r="K43" s="586"/>
      <c r="L43" s="587"/>
      <c r="M43" s="577" t="s">
        <v>75</v>
      </c>
      <c r="N43" s="577"/>
      <c r="O43" s="577"/>
      <c r="P43" s="577"/>
      <c r="Q43" s="577"/>
      <c r="R43" s="578"/>
    </row>
    <row r="44" spans="1:18" ht="12.75" customHeight="1">
      <c r="A44" s="597"/>
      <c r="B44" s="598"/>
      <c r="C44" s="578"/>
      <c r="D44" s="586"/>
      <c r="E44" s="586"/>
      <c r="F44" s="587"/>
      <c r="G44" s="579" t="s">
        <v>60</v>
      </c>
      <c r="H44" s="580"/>
      <c r="I44" s="580" t="s">
        <v>73</v>
      </c>
      <c r="J44" s="581"/>
      <c r="K44" s="581"/>
      <c r="L44" s="582"/>
      <c r="M44" s="579" t="s">
        <v>60</v>
      </c>
      <c r="N44" s="579"/>
      <c r="O44" s="579" t="s">
        <v>73</v>
      </c>
      <c r="P44" s="579"/>
      <c r="Q44" s="579"/>
      <c r="R44" s="580"/>
    </row>
    <row r="45" spans="1:18" ht="12.75" customHeight="1">
      <c r="A45" s="597"/>
      <c r="B45" s="598"/>
      <c r="C45" s="573" t="s">
        <v>77</v>
      </c>
      <c r="D45" s="573"/>
      <c r="E45" s="574" t="s">
        <v>78</v>
      </c>
      <c r="F45" s="576"/>
      <c r="G45" s="579"/>
      <c r="H45" s="580"/>
      <c r="I45" s="575" t="s">
        <v>77</v>
      </c>
      <c r="J45" s="573"/>
      <c r="K45" s="574" t="s">
        <v>78</v>
      </c>
      <c r="L45" s="576"/>
      <c r="M45" s="579"/>
      <c r="N45" s="579"/>
      <c r="O45" s="573" t="s">
        <v>77</v>
      </c>
      <c r="P45" s="573"/>
      <c r="Q45" s="573" t="s">
        <v>78</v>
      </c>
      <c r="R45" s="574"/>
    </row>
    <row r="46" spans="1:18" ht="12.75" customHeight="1">
      <c r="A46" s="332" t="s">
        <v>220</v>
      </c>
      <c r="B46" s="561" t="s">
        <v>62</v>
      </c>
      <c r="C46" s="125" t="s">
        <v>220</v>
      </c>
      <c r="D46" s="561" t="s">
        <v>62</v>
      </c>
      <c r="E46" s="126" t="s">
        <v>220</v>
      </c>
      <c r="F46" s="561" t="s">
        <v>62</v>
      </c>
      <c r="G46" s="332" t="s">
        <v>220</v>
      </c>
      <c r="H46" s="566" t="s">
        <v>62</v>
      </c>
      <c r="I46" s="126" t="s">
        <v>220</v>
      </c>
      <c r="J46" s="568" t="s">
        <v>62</v>
      </c>
      <c r="K46" s="126" t="s">
        <v>220</v>
      </c>
      <c r="L46" s="561" t="s">
        <v>62</v>
      </c>
      <c r="M46" s="126" t="s">
        <v>220</v>
      </c>
      <c r="N46" s="561" t="s">
        <v>62</v>
      </c>
      <c r="O46" s="126" t="s">
        <v>220</v>
      </c>
      <c r="P46" s="561" t="s">
        <v>62</v>
      </c>
      <c r="Q46" s="126" t="s">
        <v>220</v>
      </c>
      <c r="R46" s="566" t="s">
        <v>62</v>
      </c>
    </row>
    <row r="47" spans="1:19" s="12" customFormat="1" ht="12.75" customHeight="1" thickBot="1">
      <c r="A47" s="128" t="s">
        <v>221</v>
      </c>
      <c r="B47" s="562"/>
      <c r="C47" s="127" t="s">
        <v>221</v>
      </c>
      <c r="D47" s="562"/>
      <c r="E47" s="127" t="s">
        <v>221</v>
      </c>
      <c r="F47" s="562"/>
      <c r="G47" s="128" t="s">
        <v>221</v>
      </c>
      <c r="H47" s="567"/>
      <c r="I47" s="127" t="s">
        <v>221</v>
      </c>
      <c r="J47" s="562"/>
      <c r="K47" s="127" t="s">
        <v>221</v>
      </c>
      <c r="L47" s="562"/>
      <c r="M47" s="127" t="s">
        <v>221</v>
      </c>
      <c r="N47" s="562"/>
      <c r="O47" s="127" t="s">
        <v>221</v>
      </c>
      <c r="P47" s="562"/>
      <c r="Q47" s="127" t="s">
        <v>221</v>
      </c>
      <c r="R47" s="567"/>
      <c r="S47" s="306"/>
    </row>
    <row r="48" spans="1:18" ht="19.5" customHeight="1" thickTop="1">
      <c r="A48" s="381">
        <f>C48+E48</f>
        <v>1273267</v>
      </c>
      <c r="B48" s="569">
        <f>A48/A49-1</f>
        <v>0.858141051928019</v>
      </c>
      <c r="C48" s="382">
        <f>I48+O48</f>
        <v>637251</v>
      </c>
      <c r="D48" s="557">
        <f>C48/C49-1</f>
        <v>0.8599026343593306</v>
      </c>
      <c r="E48" s="382">
        <f>K48+Q48</f>
        <v>636016</v>
      </c>
      <c r="F48" s="557">
        <f>E48/E49-1</f>
        <v>0.8563793923721073</v>
      </c>
      <c r="G48" s="383">
        <f>I48+K48</f>
        <v>0</v>
      </c>
      <c r="H48" s="571"/>
      <c r="I48" s="382">
        <v>0</v>
      </c>
      <c r="J48" s="563"/>
      <c r="K48" s="382">
        <v>0</v>
      </c>
      <c r="L48" s="563"/>
      <c r="M48" s="383">
        <f>O48+Q48</f>
        <v>1273267</v>
      </c>
      <c r="N48" s="569">
        <f>M48/M49-1</f>
        <v>0.858141051928019</v>
      </c>
      <c r="O48" s="382">
        <v>637251</v>
      </c>
      <c r="P48" s="557">
        <f>O48/O49-1</f>
        <v>0.8599026343593306</v>
      </c>
      <c r="Q48" s="382">
        <v>636016</v>
      </c>
      <c r="R48" s="559">
        <f>Q48/Q49-1</f>
        <v>0.8563793923721073</v>
      </c>
    </row>
    <row r="49" spans="1:18" ht="19.5" customHeight="1">
      <c r="A49" s="381">
        <f>C49+E49</f>
        <v>685237</v>
      </c>
      <c r="B49" s="570" t="e">
        <f>A49/A50-1</f>
        <v>#VALUE!</v>
      </c>
      <c r="C49" s="382">
        <f>I49+O49</f>
        <v>342626</v>
      </c>
      <c r="D49" s="558" t="e">
        <f>C49/C50-1</f>
        <v>#DIV/0!</v>
      </c>
      <c r="E49" s="382">
        <f>K49+Q49</f>
        <v>342611</v>
      </c>
      <c r="F49" s="558" t="e">
        <f>E49/E50-1</f>
        <v>#DIV/0!</v>
      </c>
      <c r="G49" s="383">
        <f>I49+K49</f>
        <v>0</v>
      </c>
      <c r="H49" s="572"/>
      <c r="I49" s="382">
        <v>0</v>
      </c>
      <c r="J49" s="564"/>
      <c r="K49" s="382">
        <v>0</v>
      </c>
      <c r="L49" s="564"/>
      <c r="M49" s="383">
        <f>O49+Q49</f>
        <v>685237</v>
      </c>
      <c r="N49" s="570" t="e">
        <f>M49/M50-1</f>
        <v>#DIV/0!</v>
      </c>
      <c r="O49" s="382">
        <v>342626</v>
      </c>
      <c r="P49" s="558" t="e">
        <f>O49/O50-1</f>
        <v>#DIV/0!</v>
      </c>
      <c r="Q49" s="382">
        <v>342611</v>
      </c>
      <c r="R49" s="560" t="e">
        <f>Q49/Q50-1</f>
        <v>#DIV/0!</v>
      </c>
    </row>
    <row r="50" spans="1:14" ht="12.75">
      <c r="A50" s="565" t="s">
        <v>143</v>
      </c>
      <c r="B50" s="565"/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</row>
    <row r="51" spans="1:10" ht="12.75">
      <c r="A51" s="555" t="s">
        <v>46</v>
      </c>
      <c r="B51" s="556"/>
      <c r="C51" s="556"/>
      <c r="D51" s="556"/>
      <c r="E51" s="556"/>
      <c r="F51" s="556"/>
      <c r="G51" s="556"/>
      <c r="H51" s="556"/>
      <c r="I51" s="556"/>
      <c r="J51" s="556"/>
    </row>
  </sheetData>
  <sheetProtection selectLockedCells="1"/>
  <mergeCells count="80">
    <mergeCell ref="M33:N34"/>
    <mergeCell ref="B37:B38"/>
    <mergeCell ref="D37:D38"/>
    <mergeCell ref="F37:F38"/>
    <mergeCell ref="H37:H38"/>
    <mergeCell ref="F35:F36"/>
    <mergeCell ref="H35:H36"/>
    <mergeCell ref="E34:F34"/>
    <mergeCell ref="P35:P36"/>
    <mergeCell ref="R35:R36"/>
    <mergeCell ref="J37:J38"/>
    <mergeCell ref="L37:L38"/>
    <mergeCell ref="N37:N38"/>
    <mergeCell ref="N35:N36"/>
    <mergeCell ref="A43:B45"/>
    <mergeCell ref="C43:F44"/>
    <mergeCell ref="G43:L43"/>
    <mergeCell ref="I33:L33"/>
    <mergeCell ref="G33:H34"/>
    <mergeCell ref="A39:N39"/>
    <mergeCell ref="A32:B34"/>
    <mergeCell ref="K34:L34"/>
    <mergeCell ref="B35:B36"/>
    <mergeCell ref="D35:D36"/>
    <mergeCell ref="A16:A17"/>
    <mergeCell ref="N4:N5"/>
    <mergeCell ref="A26:A27"/>
    <mergeCell ref="I34:J34"/>
    <mergeCell ref="M32:R32"/>
    <mergeCell ref="O33:R33"/>
    <mergeCell ref="D4:D5"/>
    <mergeCell ref="F4:F5"/>
    <mergeCell ref="C32:F33"/>
    <mergeCell ref="O34:P34"/>
    <mergeCell ref="T4:T5"/>
    <mergeCell ref="J4:J5"/>
    <mergeCell ref="L4:L5"/>
    <mergeCell ref="P4:P5"/>
    <mergeCell ref="J35:J36"/>
    <mergeCell ref="R4:R5"/>
    <mergeCell ref="G32:L32"/>
    <mergeCell ref="H4:H5"/>
    <mergeCell ref="L35:L36"/>
    <mergeCell ref="Q34:R34"/>
    <mergeCell ref="M43:R43"/>
    <mergeCell ref="G44:H45"/>
    <mergeCell ref="I44:L44"/>
    <mergeCell ref="M44:N45"/>
    <mergeCell ref="O44:R44"/>
    <mergeCell ref="C34:D34"/>
    <mergeCell ref="C45:D45"/>
    <mergeCell ref="E45:F45"/>
    <mergeCell ref="P37:P38"/>
    <mergeCell ref="R37:R38"/>
    <mergeCell ref="R46:R47"/>
    <mergeCell ref="B48:B49"/>
    <mergeCell ref="D48:D49"/>
    <mergeCell ref="F48:F49"/>
    <mergeCell ref="H48:H49"/>
    <mergeCell ref="Q45:R45"/>
    <mergeCell ref="O45:P45"/>
    <mergeCell ref="N48:N49"/>
    <mergeCell ref="I45:J45"/>
    <mergeCell ref="K45:L45"/>
    <mergeCell ref="L46:L47"/>
    <mergeCell ref="B46:B47"/>
    <mergeCell ref="D46:D47"/>
    <mergeCell ref="F46:F47"/>
    <mergeCell ref="H46:H47"/>
    <mergeCell ref="J46:J47"/>
    <mergeCell ref="A51:J51"/>
    <mergeCell ref="A40:J40"/>
    <mergeCell ref="A28:J28"/>
    <mergeCell ref="P48:P49"/>
    <mergeCell ref="R48:R49"/>
    <mergeCell ref="N46:N47"/>
    <mergeCell ref="P46:P47"/>
    <mergeCell ref="J48:J49"/>
    <mergeCell ref="L48:L49"/>
    <mergeCell ref="A50:N50"/>
  </mergeCells>
  <printOptions horizontalCentered="1" verticalCentered="1"/>
  <pageMargins left="0.2362204724409449" right="0.2362204724409449" top="0.5905511811023623" bottom="0.5511811023622047" header="0.3937007874015748" footer="0.2755905511811024"/>
  <pageSetup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9">
    <pageSetUpPr fitToPage="1"/>
  </sheetPr>
  <dimension ref="A1:S27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D28" sqref="D28"/>
    </sheetView>
  </sheetViews>
  <sheetFormatPr defaultColWidth="9.00390625" defaultRowHeight="12.75"/>
  <cols>
    <col min="1" max="1" width="15.125" style="11" customWidth="1"/>
    <col min="2" max="2" width="11.00390625" style="71" customWidth="1"/>
    <col min="3" max="10" width="11.875" style="11" customWidth="1"/>
    <col min="11" max="12" width="9.125" style="11" customWidth="1"/>
    <col min="13" max="13" width="11.125" style="11" bestFit="1" customWidth="1"/>
    <col min="14" max="16384" width="9.125" style="11" customWidth="1"/>
  </cols>
  <sheetData>
    <row r="1" spans="1:2" s="6" customFormat="1" ht="25.5" customHeight="1">
      <c r="A1" s="124" t="s">
        <v>237</v>
      </c>
      <c r="B1" s="55"/>
    </row>
    <row r="2" spans="1:10" s="58" customFormat="1" ht="25.5" customHeight="1">
      <c r="A2" s="17"/>
      <c r="B2" s="111" t="s">
        <v>84</v>
      </c>
      <c r="C2" s="56" t="s">
        <v>85</v>
      </c>
      <c r="D2" s="25"/>
      <c r="E2" s="57" t="s">
        <v>86</v>
      </c>
      <c r="F2" s="8"/>
      <c r="G2" s="57" t="s">
        <v>87</v>
      </c>
      <c r="H2" s="7"/>
      <c r="I2" s="57" t="s">
        <v>88</v>
      </c>
      <c r="J2" s="7"/>
    </row>
    <row r="3" spans="1:14" s="9" customFormat="1" ht="12.75">
      <c r="A3" s="59" t="s">
        <v>80</v>
      </c>
      <c r="B3" s="112" t="s">
        <v>76</v>
      </c>
      <c r="C3" s="126" t="s">
        <v>220</v>
      </c>
      <c r="D3" s="132" t="s">
        <v>62</v>
      </c>
      <c r="E3" s="126" t="s">
        <v>220</v>
      </c>
      <c r="F3" s="133" t="s">
        <v>62</v>
      </c>
      <c r="G3" s="126" t="s">
        <v>220</v>
      </c>
      <c r="H3" s="134" t="s">
        <v>62</v>
      </c>
      <c r="I3" s="126" t="s">
        <v>220</v>
      </c>
      <c r="J3" s="102" t="s">
        <v>62</v>
      </c>
      <c r="K3" s="100"/>
      <c r="L3" s="100"/>
      <c r="M3" s="100"/>
      <c r="N3" s="100"/>
    </row>
    <row r="4" spans="1:19" s="9" customFormat="1" ht="13.5" thickBot="1">
      <c r="A4" s="34" t="s">
        <v>82</v>
      </c>
      <c r="B4" s="113" t="s">
        <v>81</v>
      </c>
      <c r="C4" s="127" t="s">
        <v>221</v>
      </c>
      <c r="D4" s="135"/>
      <c r="E4" s="127" t="s">
        <v>221</v>
      </c>
      <c r="F4" s="128"/>
      <c r="G4" s="127" t="s">
        <v>221</v>
      </c>
      <c r="H4" s="135"/>
      <c r="I4" s="127" t="s">
        <v>221</v>
      </c>
      <c r="J4" s="99"/>
      <c r="K4" s="100"/>
      <c r="L4" s="100"/>
      <c r="M4" s="100"/>
      <c r="N4" s="100"/>
      <c r="O4" s="100"/>
      <c r="P4" s="100"/>
      <c r="Q4" s="100"/>
      <c r="R4" s="100"/>
      <c r="S4" s="100"/>
    </row>
    <row r="5" spans="1:10" ht="25.5" customHeight="1" thickTop="1">
      <c r="A5" s="62" t="s">
        <v>63</v>
      </c>
      <c r="B5" s="63">
        <f>C5/C13</f>
        <v>0.2869341129191417</v>
      </c>
      <c r="C5" s="64">
        <f aca="true" t="shared" si="0" ref="C5:C10">E5+G5+I5</f>
        <v>3054601</v>
      </c>
      <c r="D5" s="91">
        <f>C5/C6-1</f>
        <v>0.10655105833426926</v>
      </c>
      <c r="E5" s="131">
        <v>2906346</v>
      </c>
      <c r="F5" s="85">
        <f>E5/E6-1</f>
        <v>0.11794792890759176</v>
      </c>
      <c r="G5" s="131">
        <v>14780</v>
      </c>
      <c r="H5" s="81">
        <f>G5/G6-1</f>
        <v>-0.3674028419791132</v>
      </c>
      <c r="I5" s="131">
        <v>133475</v>
      </c>
      <c r="J5" s="81">
        <f>I5/I6-1</f>
        <v>-0.028502594784229007</v>
      </c>
    </row>
    <row r="6" spans="1:10" ht="18" customHeight="1">
      <c r="A6" s="65"/>
      <c r="B6" s="66">
        <f>C6/C14</f>
        <v>0.2729318378819666</v>
      </c>
      <c r="C6" s="67">
        <f t="shared" si="0"/>
        <v>2760470</v>
      </c>
      <c r="D6" s="92"/>
      <c r="E6" s="130">
        <v>2599715</v>
      </c>
      <c r="F6" s="86"/>
      <c r="G6" s="130">
        <v>23364</v>
      </c>
      <c r="H6" s="82"/>
      <c r="I6" s="130">
        <v>137391</v>
      </c>
      <c r="J6" s="82"/>
    </row>
    <row r="7" spans="1:10" ht="25.5" customHeight="1">
      <c r="A7" s="62" t="s">
        <v>65</v>
      </c>
      <c r="B7" s="63">
        <f>C7/C13</f>
        <v>0.27072674640062006</v>
      </c>
      <c r="C7" s="64">
        <f t="shared" si="0"/>
        <v>2882063</v>
      </c>
      <c r="D7" s="91">
        <f>C7/C8-1</f>
        <v>-0.037449798693805825</v>
      </c>
      <c r="E7" s="131">
        <v>2020291</v>
      </c>
      <c r="F7" s="85">
        <f>E7/E8-1</f>
        <v>-0.0559299619622613</v>
      </c>
      <c r="G7" s="131">
        <v>50536</v>
      </c>
      <c r="H7" s="81">
        <f>G7/G8-1</f>
        <v>0.05186911997335786</v>
      </c>
      <c r="I7" s="139">
        <v>811236</v>
      </c>
      <c r="J7" s="81">
        <f>I7/I8-1</f>
        <v>0.006282786158271714</v>
      </c>
    </row>
    <row r="8" spans="1:10" ht="18" customHeight="1">
      <c r="A8" s="65"/>
      <c r="B8" s="66">
        <f>C8/C14</f>
        <v>0.29604058161363644</v>
      </c>
      <c r="C8" s="67">
        <f t="shared" si="0"/>
        <v>2994195</v>
      </c>
      <c r="D8" s="94"/>
      <c r="E8" s="130">
        <v>2139980</v>
      </c>
      <c r="F8" s="88"/>
      <c r="G8" s="130">
        <v>48044</v>
      </c>
      <c r="H8" s="84"/>
      <c r="I8" s="130">
        <v>806171</v>
      </c>
      <c r="J8" s="84"/>
    </row>
    <row r="9" spans="1:10" ht="25.5" customHeight="1">
      <c r="A9" s="62" t="s">
        <v>66</v>
      </c>
      <c r="B9" s="63">
        <f>C9/C13</f>
        <v>0.4423391406802382</v>
      </c>
      <c r="C9" s="64">
        <f t="shared" si="0"/>
        <v>4708989</v>
      </c>
      <c r="D9" s="91">
        <f>C9/C10-1</f>
        <v>0.08017415870545785</v>
      </c>
      <c r="E9" s="131">
        <v>4202731</v>
      </c>
      <c r="F9" s="85">
        <f>E9/E10-1</f>
        <v>0.12702276393811185</v>
      </c>
      <c r="G9" s="131">
        <v>57403</v>
      </c>
      <c r="H9" s="81">
        <f>G9/G10-1</f>
        <v>-0.03278909501423777</v>
      </c>
      <c r="I9" s="139">
        <v>448855</v>
      </c>
      <c r="J9" s="81">
        <f>I9/I10-1</f>
        <v>-0.21400641255754582</v>
      </c>
    </row>
    <row r="10" spans="1:10" ht="18" customHeight="1">
      <c r="A10" s="65"/>
      <c r="B10" s="66">
        <f>C10/C14</f>
        <v>0.431027580504397</v>
      </c>
      <c r="C10" s="67">
        <f t="shared" si="0"/>
        <v>4359472</v>
      </c>
      <c r="D10" s="94"/>
      <c r="E10" s="130">
        <v>3729056</v>
      </c>
      <c r="F10" s="88"/>
      <c r="G10" s="130">
        <v>59349</v>
      </c>
      <c r="H10" s="84"/>
      <c r="I10" s="130">
        <v>571067</v>
      </c>
      <c r="J10" s="84"/>
    </row>
    <row r="11" spans="1:10" ht="25.5" customHeight="1" hidden="1">
      <c r="A11" s="62" t="s">
        <v>70</v>
      </c>
      <c r="B11" s="69">
        <f>C11/C13</f>
        <v>0</v>
      </c>
      <c r="C11" s="64">
        <f aca="true" t="shared" si="1" ref="C11:C24">E11+G11+I11</f>
        <v>0</v>
      </c>
      <c r="D11" s="303" t="e">
        <f>C11/C12-1</f>
        <v>#DIV/0!</v>
      </c>
      <c r="E11" s="131">
        <v>0</v>
      </c>
      <c r="F11" s="278" t="e">
        <f>E11/E12-1</f>
        <v>#DIV/0!</v>
      </c>
      <c r="G11" s="131">
        <v>0</v>
      </c>
      <c r="H11" s="279" t="e">
        <f>G11/G12-1</f>
        <v>#DIV/0!</v>
      </c>
      <c r="I11" s="131">
        <v>0</v>
      </c>
      <c r="J11" s="279" t="e">
        <f>I11/I12-1</f>
        <v>#DIV/0!</v>
      </c>
    </row>
    <row r="12" spans="1:10" ht="18" customHeight="1" hidden="1">
      <c r="A12" s="68"/>
      <c r="B12" s="69">
        <f>C12/C14</f>
        <v>0</v>
      </c>
      <c r="C12" s="67">
        <f t="shared" si="1"/>
        <v>0</v>
      </c>
      <c r="D12" s="95"/>
      <c r="E12" s="130">
        <v>0</v>
      </c>
      <c r="F12" s="90"/>
      <c r="G12" s="130">
        <v>0</v>
      </c>
      <c r="H12" s="89"/>
      <c r="I12" s="130">
        <v>0</v>
      </c>
      <c r="J12" s="70"/>
    </row>
    <row r="13" spans="1:10" s="12" customFormat="1" ht="25.5" customHeight="1">
      <c r="A13" s="590" t="s">
        <v>90</v>
      </c>
      <c r="B13" s="384"/>
      <c r="C13" s="370">
        <f>E13+G13+I13</f>
        <v>10645653</v>
      </c>
      <c r="D13" s="385">
        <f>C13/C14-1</f>
        <v>0.052551789638601853</v>
      </c>
      <c r="E13" s="370">
        <f>E5+E7+E9+E11</f>
        <v>9129368</v>
      </c>
      <c r="F13" s="386">
        <f>E13/E14-1</f>
        <v>0.07800642621326337</v>
      </c>
      <c r="G13" s="370">
        <f>G5+G7+G9+G11</f>
        <v>122719</v>
      </c>
      <c r="H13" s="385">
        <f>G13/G14-1</f>
        <v>-0.061472808339132934</v>
      </c>
      <c r="I13" s="370">
        <f>I5+I7+I9+I11</f>
        <v>1393566</v>
      </c>
      <c r="J13" s="385">
        <f>I13/I14-1</f>
        <v>-0.07992914436472565</v>
      </c>
    </row>
    <row r="14" spans="1:10" s="12" customFormat="1" ht="12.75">
      <c r="A14" s="591"/>
      <c r="B14" s="387"/>
      <c r="C14" s="377">
        <f>E14+G14+I14</f>
        <v>10114137</v>
      </c>
      <c r="D14" s="388"/>
      <c r="E14" s="377">
        <f>E6+E8+E10+E12</f>
        <v>8468751</v>
      </c>
      <c r="F14" s="389"/>
      <c r="G14" s="377">
        <f>G6+G8+G10+G12</f>
        <v>130757</v>
      </c>
      <c r="H14" s="388"/>
      <c r="I14" s="377">
        <f>I6+I8+I10+I12</f>
        <v>1514629</v>
      </c>
      <c r="J14" s="388"/>
    </row>
    <row r="15" spans="1:10" ht="25.5" customHeight="1" hidden="1">
      <c r="A15" s="62" t="s">
        <v>64</v>
      </c>
      <c r="B15" s="63" t="e">
        <f>C15/#REF!</f>
        <v>#REF!</v>
      </c>
      <c r="C15" s="64">
        <f t="shared" si="1"/>
        <v>0</v>
      </c>
      <c r="D15" s="91" t="e">
        <f>C15/C16-1</f>
        <v>#DIV/0!</v>
      </c>
      <c r="E15" s="131"/>
      <c r="F15" s="85" t="e">
        <f>E15/E16-1</f>
        <v>#DIV/0!</v>
      </c>
      <c r="G15" s="131"/>
      <c r="H15" s="81" t="e">
        <f>G15/G16-1</f>
        <v>#DIV/0!</v>
      </c>
      <c r="I15" s="139"/>
      <c r="J15" s="81" t="e">
        <f>I15/I16-1</f>
        <v>#DIV/0!</v>
      </c>
    </row>
    <row r="16" spans="1:10" ht="18" customHeight="1" hidden="1">
      <c r="A16" s="65"/>
      <c r="B16" s="66" t="e">
        <f>C16/#REF!</f>
        <v>#REF!</v>
      </c>
      <c r="C16" s="67">
        <f t="shared" si="1"/>
        <v>0</v>
      </c>
      <c r="D16" s="93"/>
      <c r="E16" s="130"/>
      <c r="F16" s="87"/>
      <c r="G16" s="130"/>
      <c r="H16" s="83"/>
      <c r="I16" s="130"/>
      <c r="J16" s="83"/>
    </row>
    <row r="17" spans="1:10" ht="25.5" customHeight="1" hidden="1">
      <c r="A17" s="68" t="s">
        <v>67</v>
      </c>
      <c r="B17" s="63" t="e">
        <f>C17/#REF!</f>
        <v>#REF!</v>
      </c>
      <c r="C17" s="64">
        <f t="shared" si="1"/>
        <v>0</v>
      </c>
      <c r="D17" s="91" t="e">
        <f>C17/C18-1</f>
        <v>#DIV/0!</v>
      </c>
      <c r="E17" s="131"/>
      <c r="F17" s="85" t="e">
        <f>E17/E18-1</f>
        <v>#DIV/0!</v>
      </c>
      <c r="G17" s="131"/>
      <c r="H17" s="81" t="e">
        <f>G17/G18-1</f>
        <v>#DIV/0!</v>
      </c>
      <c r="I17" s="131"/>
      <c r="J17" s="81" t="e">
        <f>I17/I18-1</f>
        <v>#DIV/0!</v>
      </c>
    </row>
    <row r="18" spans="1:10" ht="18" customHeight="1" hidden="1">
      <c r="A18" s="68"/>
      <c r="B18" s="66" t="e">
        <f>C18/#REF!</f>
        <v>#REF!</v>
      </c>
      <c r="C18" s="67">
        <f t="shared" si="1"/>
        <v>0</v>
      </c>
      <c r="D18" s="94"/>
      <c r="E18" s="130"/>
      <c r="F18" s="88"/>
      <c r="G18" s="130"/>
      <c r="H18" s="84"/>
      <c r="I18" s="130"/>
      <c r="J18" s="84"/>
    </row>
    <row r="19" spans="1:10" ht="25.5" customHeight="1" hidden="1">
      <c r="A19" s="62" t="s">
        <v>68</v>
      </c>
      <c r="B19" s="63" t="e">
        <f>C19/#REF!</f>
        <v>#REF!</v>
      </c>
      <c r="C19" s="64">
        <f t="shared" si="1"/>
        <v>0</v>
      </c>
      <c r="D19" s="91" t="e">
        <f>C19/C20-1</f>
        <v>#DIV/0!</v>
      </c>
      <c r="E19" s="131"/>
      <c r="F19" s="85" t="e">
        <f>E19/E20-1</f>
        <v>#DIV/0!</v>
      </c>
      <c r="G19" s="131"/>
      <c r="H19" s="81" t="e">
        <f>G19/G20-1</f>
        <v>#DIV/0!</v>
      </c>
      <c r="I19" s="131"/>
      <c r="J19" s="81" t="e">
        <f>I19/I20-1</f>
        <v>#DIV/0!</v>
      </c>
    </row>
    <row r="20" spans="1:10" ht="18" customHeight="1" hidden="1">
      <c r="A20" s="65"/>
      <c r="B20" s="66" t="e">
        <f>C20/#REF!</f>
        <v>#REF!</v>
      </c>
      <c r="C20" s="67">
        <f t="shared" si="1"/>
        <v>0</v>
      </c>
      <c r="D20" s="94"/>
      <c r="E20" s="130"/>
      <c r="F20" s="88"/>
      <c r="G20" s="130"/>
      <c r="H20" s="84"/>
      <c r="I20" s="130"/>
      <c r="J20" s="84"/>
    </row>
    <row r="21" spans="1:10" ht="25.5" customHeight="1" hidden="1">
      <c r="A21" s="68" t="s">
        <v>69</v>
      </c>
      <c r="B21" s="63" t="e">
        <f>C21/#REF!</f>
        <v>#REF!</v>
      </c>
      <c r="C21" s="64">
        <f t="shared" si="1"/>
        <v>0</v>
      </c>
      <c r="D21" s="91" t="e">
        <f>C21/C22-1</f>
        <v>#DIV/0!</v>
      </c>
      <c r="E21" s="131"/>
      <c r="F21" s="85" t="e">
        <f>E21/E22-1</f>
        <v>#DIV/0!</v>
      </c>
      <c r="G21" s="131"/>
      <c r="H21" s="81" t="e">
        <f>G21/G22-1</f>
        <v>#DIV/0!</v>
      </c>
      <c r="I21" s="131"/>
      <c r="J21" s="81" t="e">
        <f>I21/I22-1</f>
        <v>#DIV/0!</v>
      </c>
    </row>
    <row r="22" spans="1:10" ht="18" customHeight="1" hidden="1">
      <c r="A22" s="68"/>
      <c r="B22" s="66" t="e">
        <f>C22/#REF!</f>
        <v>#REF!</v>
      </c>
      <c r="C22" s="67">
        <f t="shared" si="1"/>
        <v>0</v>
      </c>
      <c r="D22" s="94"/>
      <c r="E22" s="130"/>
      <c r="F22" s="88"/>
      <c r="G22" s="130"/>
      <c r="H22" s="84"/>
      <c r="I22" s="130"/>
      <c r="J22" s="84"/>
    </row>
    <row r="23" spans="1:10" s="12" customFormat="1" ht="25.5" customHeight="1" hidden="1">
      <c r="A23" s="592" t="s">
        <v>0</v>
      </c>
      <c r="B23" s="121" t="e">
        <f>C23/#REF!</f>
        <v>#REF!</v>
      </c>
      <c r="C23" s="119">
        <f t="shared" si="1"/>
        <v>0</v>
      </c>
      <c r="D23" s="122" t="e">
        <f>C23/C24-1</f>
        <v>#DIV/0!</v>
      </c>
      <c r="E23" s="119">
        <f>E15+E17+E19+E21</f>
        <v>0</v>
      </c>
      <c r="F23" s="123" t="e">
        <f>E23/E24-1</f>
        <v>#DIV/0!</v>
      </c>
      <c r="G23" s="119">
        <f>G15+G17+G19+G21</f>
        <v>0</v>
      </c>
      <c r="H23" s="122" t="e">
        <f>G23/G24-1</f>
        <v>#DIV/0!</v>
      </c>
      <c r="I23" s="119">
        <f>I15+I17+I19+I21</f>
        <v>0</v>
      </c>
      <c r="J23" s="122" t="e">
        <f>I23/I24-1</f>
        <v>#DIV/0!</v>
      </c>
    </row>
    <row r="24" spans="1:10" s="12" customFormat="1" ht="12.75" hidden="1">
      <c r="A24" s="593"/>
      <c r="B24" s="155" t="e">
        <f>C24/#REF!</f>
        <v>#REF!</v>
      </c>
      <c r="C24" s="37">
        <f t="shared" si="1"/>
        <v>0</v>
      </c>
      <c r="D24" s="156"/>
      <c r="E24" s="37">
        <f>E16+E18+E20+E22</f>
        <v>0</v>
      </c>
      <c r="F24" s="157"/>
      <c r="G24" s="37">
        <f>G16+G18+G20+G22</f>
        <v>0</v>
      </c>
      <c r="H24" s="156"/>
      <c r="I24" s="37">
        <f>I16+I18+I20+I22</f>
        <v>0</v>
      </c>
      <c r="J24" s="156"/>
    </row>
    <row r="25" spans="1:10" s="13" customFormat="1" ht="18.75" customHeight="1">
      <c r="A25" s="555" t="s">
        <v>46</v>
      </c>
      <c r="B25" s="556"/>
      <c r="C25" s="556"/>
      <c r="D25" s="556"/>
      <c r="E25" s="556"/>
      <c r="F25" s="556"/>
      <c r="G25" s="556"/>
      <c r="H25" s="556"/>
      <c r="I25" s="556"/>
      <c r="J25" s="556"/>
    </row>
    <row r="26" spans="1:10" s="13" customFormat="1" ht="18.75" customHeight="1">
      <c r="A26" s="339"/>
      <c r="B26" s="340"/>
      <c r="C26" s="340"/>
      <c r="D26" s="340"/>
      <c r="E26" s="340"/>
      <c r="F26" s="340"/>
      <c r="G26" s="340"/>
      <c r="H26" s="340"/>
      <c r="I26" s="340"/>
      <c r="J26" s="340"/>
    </row>
    <row r="27" spans="1:10" s="13" customFormat="1" ht="18.75" customHeight="1">
      <c r="A27" s="339"/>
      <c r="B27" s="340"/>
      <c r="C27" s="340"/>
      <c r="D27" s="340"/>
      <c r="E27" s="340"/>
      <c r="F27" s="340"/>
      <c r="G27" s="340"/>
      <c r="H27" s="340"/>
      <c r="I27" s="340"/>
      <c r="J27" s="340"/>
    </row>
  </sheetData>
  <sheetProtection selectLockedCells="1"/>
  <mergeCells count="3">
    <mergeCell ref="A13:A14"/>
    <mergeCell ref="A23:A24"/>
    <mergeCell ref="A25:J25"/>
  </mergeCells>
  <printOptions horizontalCentered="1" verticalCentered="1"/>
  <pageMargins left="0.4724409448818898" right="0.2755905511811024" top="0.8661417322834646" bottom="0.5905511811023623" header="0.5118110236220472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0">
    <pageSetUpPr fitToPage="1"/>
  </sheetPr>
  <dimension ref="A1:S106"/>
  <sheetViews>
    <sheetView showGridLines="0" showZeros="0" zoomScalePageLayoutView="0" workbookViewId="0" topLeftCell="A1">
      <pane xSplit="3" ySplit="3" topLeftCell="D5" activePane="bottomRight" state="frozen"/>
      <selection pane="topLeft" activeCell="D111" sqref="D111"/>
      <selection pane="topRight" activeCell="D111" sqref="D111"/>
      <selection pane="bottomLeft" activeCell="D111" sqref="D111"/>
      <selection pane="bottomRight" activeCell="H39" sqref="H38:H39"/>
    </sheetView>
  </sheetViews>
  <sheetFormatPr defaultColWidth="9.00390625" defaultRowHeight="12.75"/>
  <cols>
    <col min="1" max="1" width="3.625" style="0" customWidth="1"/>
    <col min="2" max="2" width="23.25390625" style="2" customWidth="1"/>
    <col min="3" max="3" width="9.375" style="3" customWidth="1"/>
    <col min="4" max="8" width="6.00390625" style="4" customWidth="1"/>
    <col min="9" max="9" width="7.00390625" style="3" customWidth="1"/>
    <col min="10" max="15" width="6.00390625" style="4" customWidth="1"/>
    <col min="16" max="16" width="7.00390625" style="3" customWidth="1"/>
  </cols>
  <sheetData>
    <row r="1" spans="1:16" ht="29.25" customHeight="1">
      <c r="A1" s="599" t="s">
        <v>238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</row>
    <row r="2" spans="2:16" ht="12.75">
      <c r="B2" s="164" t="s">
        <v>94</v>
      </c>
      <c r="C2" s="260"/>
      <c r="D2" s="260"/>
      <c r="E2" s="260"/>
      <c r="F2" s="162"/>
      <c r="G2" s="162"/>
      <c r="H2" s="162"/>
      <c r="I2" s="163"/>
      <c r="J2" s="162"/>
      <c r="K2" s="162"/>
      <c r="L2" s="162"/>
      <c r="M2" s="162"/>
      <c r="N2" s="162"/>
      <c r="O2" s="162"/>
      <c r="P2" s="163"/>
    </row>
    <row r="3" spans="1:16" ht="88.5" customHeight="1">
      <c r="A3" s="600" t="s">
        <v>89</v>
      </c>
      <c r="B3" s="601"/>
      <c r="C3" s="390" t="s">
        <v>59</v>
      </c>
      <c r="D3" s="391" t="s">
        <v>63</v>
      </c>
      <c r="E3" s="392" t="s">
        <v>65</v>
      </c>
      <c r="F3" s="392" t="s">
        <v>66</v>
      </c>
      <c r="G3" s="393" t="s">
        <v>111</v>
      </c>
      <c r="H3" s="394" t="s">
        <v>112</v>
      </c>
      <c r="I3" s="395" t="s">
        <v>3</v>
      </c>
      <c r="J3" s="391" t="s">
        <v>64</v>
      </c>
      <c r="K3" s="392" t="s">
        <v>67</v>
      </c>
      <c r="L3" s="392" t="s">
        <v>68</v>
      </c>
      <c r="M3" s="392" t="s">
        <v>69</v>
      </c>
      <c r="N3" s="393" t="s">
        <v>113</v>
      </c>
      <c r="O3" s="396" t="s">
        <v>114</v>
      </c>
      <c r="P3" s="397" t="s">
        <v>4</v>
      </c>
    </row>
    <row r="4" spans="1:16" s="5" customFormat="1" ht="12" customHeight="1">
      <c r="A4" s="308"/>
      <c r="B4" s="309" t="s">
        <v>115</v>
      </c>
      <c r="C4" s="310">
        <f aca="true" t="shared" si="0" ref="C4:C66">I4+P4</f>
        <v>19</v>
      </c>
      <c r="D4" s="316"/>
      <c r="E4" s="317"/>
      <c r="F4" s="317">
        <v>3</v>
      </c>
      <c r="G4" s="317"/>
      <c r="H4" s="318">
        <v>1</v>
      </c>
      <c r="I4" s="319">
        <f aca="true" t="shared" si="1" ref="I4:I66">SUM(D4:H4)</f>
        <v>4</v>
      </c>
      <c r="J4" s="316"/>
      <c r="K4" s="317">
        <v>4</v>
      </c>
      <c r="L4" s="317"/>
      <c r="M4" s="317">
        <v>8</v>
      </c>
      <c r="N4" s="317">
        <v>2</v>
      </c>
      <c r="O4" s="320">
        <v>1</v>
      </c>
      <c r="P4" s="315">
        <f aca="true" t="shared" si="2" ref="P4:P66">SUM(J4:O4)</f>
        <v>15</v>
      </c>
    </row>
    <row r="5" spans="1:16" s="5" customFormat="1" ht="12.75">
      <c r="A5" s="308"/>
      <c r="B5" s="309" t="s">
        <v>222</v>
      </c>
      <c r="C5" s="310">
        <f t="shared" si="0"/>
        <v>1</v>
      </c>
      <c r="D5" s="311"/>
      <c r="E5" s="312"/>
      <c r="F5" s="312"/>
      <c r="G5" s="312"/>
      <c r="H5" s="313"/>
      <c r="I5" s="310">
        <f t="shared" si="1"/>
        <v>0</v>
      </c>
      <c r="J5" s="311"/>
      <c r="K5" s="312"/>
      <c r="L5" s="312"/>
      <c r="M5" s="312">
        <v>1</v>
      </c>
      <c r="N5" s="312"/>
      <c r="O5" s="314"/>
      <c r="P5" s="315">
        <f t="shared" si="2"/>
        <v>1</v>
      </c>
    </row>
    <row r="6" spans="1:16" s="5" customFormat="1" ht="12.75">
      <c r="A6" s="308"/>
      <c r="B6" s="309" t="s">
        <v>129</v>
      </c>
      <c r="C6" s="310">
        <f t="shared" si="0"/>
        <v>17</v>
      </c>
      <c r="D6" s="316"/>
      <c r="E6" s="317"/>
      <c r="F6" s="317"/>
      <c r="G6" s="317"/>
      <c r="H6" s="318">
        <v>14</v>
      </c>
      <c r="I6" s="319">
        <f t="shared" si="1"/>
        <v>14</v>
      </c>
      <c r="J6" s="316"/>
      <c r="K6" s="317">
        <v>1</v>
      </c>
      <c r="L6" s="317">
        <v>1</v>
      </c>
      <c r="M6" s="317">
        <v>1</v>
      </c>
      <c r="N6" s="317"/>
      <c r="O6" s="320"/>
      <c r="P6" s="315">
        <f t="shared" si="2"/>
        <v>3</v>
      </c>
    </row>
    <row r="7" spans="1:16" s="5" customFormat="1" ht="12.75">
      <c r="A7" s="308"/>
      <c r="B7" s="309" t="s">
        <v>116</v>
      </c>
      <c r="C7" s="310">
        <f t="shared" si="0"/>
        <v>24</v>
      </c>
      <c r="D7" s="311"/>
      <c r="E7" s="312">
        <v>4</v>
      </c>
      <c r="F7" s="312">
        <v>3</v>
      </c>
      <c r="G7" s="312"/>
      <c r="H7" s="313">
        <v>4</v>
      </c>
      <c r="I7" s="310">
        <f t="shared" si="1"/>
        <v>11</v>
      </c>
      <c r="J7" s="311"/>
      <c r="K7" s="312"/>
      <c r="L7" s="312">
        <v>1</v>
      </c>
      <c r="M7" s="312">
        <v>10</v>
      </c>
      <c r="N7" s="312">
        <v>1</v>
      </c>
      <c r="O7" s="314">
        <v>1</v>
      </c>
      <c r="P7" s="315">
        <f t="shared" si="2"/>
        <v>13</v>
      </c>
    </row>
    <row r="8" spans="1:16" s="5" customFormat="1" ht="12.75">
      <c r="A8" s="308"/>
      <c r="B8" s="309" t="s">
        <v>146</v>
      </c>
      <c r="C8" s="310">
        <f t="shared" si="0"/>
        <v>8</v>
      </c>
      <c r="D8" s="316"/>
      <c r="E8" s="317"/>
      <c r="F8" s="317"/>
      <c r="G8" s="317"/>
      <c r="H8" s="318"/>
      <c r="I8" s="319">
        <f t="shared" si="1"/>
        <v>0</v>
      </c>
      <c r="J8" s="316"/>
      <c r="K8" s="317">
        <v>2</v>
      </c>
      <c r="L8" s="317">
        <v>1</v>
      </c>
      <c r="M8" s="317">
        <v>5</v>
      </c>
      <c r="N8" s="317"/>
      <c r="O8" s="320"/>
      <c r="P8" s="315">
        <f t="shared" si="2"/>
        <v>8</v>
      </c>
    </row>
    <row r="9" spans="1:16" s="5" customFormat="1" ht="12.75">
      <c r="A9" s="308"/>
      <c r="B9" s="309" t="s">
        <v>147</v>
      </c>
      <c r="C9" s="310">
        <f t="shared" si="0"/>
        <v>9</v>
      </c>
      <c r="D9" s="311"/>
      <c r="E9" s="312"/>
      <c r="F9" s="312">
        <v>1</v>
      </c>
      <c r="G9" s="312"/>
      <c r="H9" s="313"/>
      <c r="I9" s="310">
        <f t="shared" si="1"/>
        <v>1</v>
      </c>
      <c r="J9" s="311">
        <v>2</v>
      </c>
      <c r="K9" s="312"/>
      <c r="L9" s="312">
        <v>1</v>
      </c>
      <c r="M9" s="312">
        <v>4</v>
      </c>
      <c r="N9" s="312">
        <v>1</v>
      </c>
      <c r="O9" s="314"/>
      <c r="P9" s="315">
        <f t="shared" si="2"/>
        <v>8</v>
      </c>
    </row>
    <row r="10" spans="1:16" s="5" customFormat="1" ht="12.75">
      <c r="A10" s="308"/>
      <c r="B10" s="309" t="s">
        <v>118</v>
      </c>
      <c r="C10" s="310">
        <f t="shared" si="0"/>
        <v>4</v>
      </c>
      <c r="D10" s="316"/>
      <c r="E10" s="317"/>
      <c r="F10" s="317"/>
      <c r="G10" s="317"/>
      <c r="H10" s="318">
        <v>2</v>
      </c>
      <c r="I10" s="319">
        <f t="shared" si="1"/>
        <v>2</v>
      </c>
      <c r="J10" s="316"/>
      <c r="K10" s="317">
        <v>1</v>
      </c>
      <c r="L10" s="317">
        <v>1</v>
      </c>
      <c r="M10" s="317"/>
      <c r="N10" s="317"/>
      <c r="O10" s="320"/>
      <c r="P10" s="315">
        <f t="shared" si="2"/>
        <v>2</v>
      </c>
    </row>
    <row r="11" spans="1:16" s="5" customFormat="1" ht="12.75">
      <c r="A11" s="308"/>
      <c r="B11" s="309" t="s">
        <v>148</v>
      </c>
      <c r="C11" s="310">
        <f t="shared" si="0"/>
        <v>3</v>
      </c>
      <c r="D11" s="316"/>
      <c r="E11" s="317"/>
      <c r="F11" s="317"/>
      <c r="G11" s="317"/>
      <c r="H11" s="318"/>
      <c r="I11" s="319">
        <f t="shared" si="1"/>
        <v>0</v>
      </c>
      <c r="J11" s="316"/>
      <c r="K11" s="317"/>
      <c r="L11" s="317"/>
      <c r="M11" s="317">
        <v>2</v>
      </c>
      <c r="N11" s="317">
        <v>1</v>
      </c>
      <c r="O11" s="320"/>
      <c r="P11" s="315">
        <f t="shared" si="2"/>
        <v>3</v>
      </c>
    </row>
    <row r="12" spans="1:16" s="5" customFormat="1" ht="12.75">
      <c r="A12" s="308"/>
      <c r="B12" s="309" t="s">
        <v>95</v>
      </c>
      <c r="C12" s="310">
        <f t="shared" si="0"/>
        <v>183</v>
      </c>
      <c r="D12" s="311">
        <v>1</v>
      </c>
      <c r="E12" s="312">
        <v>141</v>
      </c>
      <c r="F12" s="312"/>
      <c r="G12" s="312"/>
      <c r="H12" s="313">
        <v>2</v>
      </c>
      <c r="I12" s="310">
        <f t="shared" si="1"/>
        <v>144</v>
      </c>
      <c r="J12" s="311">
        <v>7</v>
      </c>
      <c r="K12" s="312"/>
      <c r="L12" s="312">
        <v>15</v>
      </c>
      <c r="M12" s="312">
        <v>16</v>
      </c>
      <c r="N12" s="312"/>
      <c r="O12" s="314">
        <v>1</v>
      </c>
      <c r="P12" s="315">
        <f t="shared" si="2"/>
        <v>39</v>
      </c>
    </row>
    <row r="13" spans="1:16" s="5" customFormat="1" ht="12.75">
      <c r="A13" s="308"/>
      <c r="B13" s="309" t="s">
        <v>140</v>
      </c>
      <c r="C13" s="310">
        <f t="shared" si="0"/>
        <v>3</v>
      </c>
      <c r="D13" s="316"/>
      <c r="E13" s="317"/>
      <c r="F13" s="317"/>
      <c r="G13" s="317"/>
      <c r="H13" s="318"/>
      <c r="I13" s="319">
        <f t="shared" si="1"/>
        <v>0</v>
      </c>
      <c r="J13" s="316"/>
      <c r="K13" s="317"/>
      <c r="L13" s="317"/>
      <c r="M13" s="317">
        <v>3</v>
      </c>
      <c r="N13" s="317"/>
      <c r="O13" s="320"/>
      <c r="P13" s="315">
        <f t="shared" si="2"/>
        <v>3</v>
      </c>
    </row>
    <row r="14" spans="1:16" s="5" customFormat="1" ht="12.75">
      <c r="A14" s="308"/>
      <c r="B14" s="309" t="s">
        <v>202</v>
      </c>
      <c r="C14" s="310">
        <f t="shared" si="0"/>
        <v>1</v>
      </c>
      <c r="D14" s="311"/>
      <c r="E14" s="312"/>
      <c r="F14" s="312">
        <v>1</v>
      </c>
      <c r="G14" s="312"/>
      <c r="H14" s="313"/>
      <c r="I14" s="310">
        <f t="shared" si="1"/>
        <v>1</v>
      </c>
      <c r="J14" s="311"/>
      <c r="K14" s="312"/>
      <c r="L14" s="312"/>
      <c r="M14" s="312"/>
      <c r="N14" s="312"/>
      <c r="O14" s="314"/>
      <c r="P14" s="315">
        <f t="shared" si="2"/>
        <v>0</v>
      </c>
    </row>
    <row r="15" spans="1:16" s="5" customFormat="1" ht="12.75">
      <c r="A15" s="308"/>
      <c r="B15" s="309" t="s">
        <v>190</v>
      </c>
      <c r="C15" s="310">
        <f t="shared" si="0"/>
        <v>1</v>
      </c>
      <c r="D15" s="316"/>
      <c r="E15" s="317"/>
      <c r="F15" s="317"/>
      <c r="G15" s="317"/>
      <c r="H15" s="318"/>
      <c r="I15" s="319">
        <f t="shared" si="1"/>
        <v>0</v>
      </c>
      <c r="J15" s="316"/>
      <c r="K15" s="317">
        <v>1</v>
      </c>
      <c r="L15" s="317"/>
      <c r="M15" s="317"/>
      <c r="N15" s="317"/>
      <c r="O15" s="320"/>
      <c r="P15" s="315">
        <f t="shared" si="2"/>
        <v>1</v>
      </c>
    </row>
    <row r="16" spans="1:16" s="5" customFormat="1" ht="11.25" customHeight="1">
      <c r="A16" s="308"/>
      <c r="B16" s="309" t="s">
        <v>96</v>
      </c>
      <c r="C16" s="310">
        <f t="shared" si="0"/>
        <v>20</v>
      </c>
      <c r="D16" s="311"/>
      <c r="E16" s="312"/>
      <c r="F16" s="312"/>
      <c r="G16" s="312"/>
      <c r="H16" s="313">
        <v>1</v>
      </c>
      <c r="I16" s="310">
        <f t="shared" si="1"/>
        <v>1</v>
      </c>
      <c r="J16" s="311">
        <v>1</v>
      </c>
      <c r="K16" s="312">
        <v>5</v>
      </c>
      <c r="L16" s="312">
        <v>5</v>
      </c>
      <c r="M16" s="312">
        <v>4</v>
      </c>
      <c r="N16" s="312"/>
      <c r="O16" s="314">
        <v>4</v>
      </c>
      <c r="P16" s="315">
        <f t="shared" si="2"/>
        <v>19</v>
      </c>
    </row>
    <row r="17" spans="1:16" s="5" customFormat="1" ht="12.75">
      <c r="A17" s="308"/>
      <c r="B17" s="309" t="s">
        <v>149</v>
      </c>
      <c r="C17" s="310">
        <f t="shared" si="0"/>
        <v>4</v>
      </c>
      <c r="D17" s="316"/>
      <c r="E17" s="317"/>
      <c r="F17" s="317">
        <v>1</v>
      </c>
      <c r="G17" s="317"/>
      <c r="H17" s="318"/>
      <c r="I17" s="319">
        <f t="shared" si="1"/>
        <v>1</v>
      </c>
      <c r="J17" s="316"/>
      <c r="K17" s="317"/>
      <c r="L17" s="317"/>
      <c r="M17" s="317">
        <v>2</v>
      </c>
      <c r="N17" s="317"/>
      <c r="O17" s="320">
        <v>1</v>
      </c>
      <c r="P17" s="315">
        <f t="shared" si="2"/>
        <v>3</v>
      </c>
    </row>
    <row r="18" spans="1:16" s="5" customFormat="1" ht="12.75">
      <c r="A18" s="308"/>
      <c r="B18" s="309" t="s">
        <v>122</v>
      </c>
      <c r="C18" s="310">
        <f t="shared" si="0"/>
        <v>2</v>
      </c>
      <c r="D18" s="311"/>
      <c r="E18" s="312"/>
      <c r="F18" s="312"/>
      <c r="G18" s="312"/>
      <c r="H18" s="313">
        <v>2</v>
      </c>
      <c r="I18" s="310">
        <f t="shared" si="1"/>
        <v>2</v>
      </c>
      <c r="J18" s="311"/>
      <c r="K18" s="312"/>
      <c r="L18" s="312"/>
      <c r="M18" s="312"/>
      <c r="N18" s="312"/>
      <c r="O18" s="314"/>
      <c r="P18" s="315">
        <f t="shared" si="2"/>
        <v>0</v>
      </c>
    </row>
    <row r="19" spans="1:16" s="5" customFormat="1" ht="12.75">
      <c r="A19" s="308"/>
      <c r="B19" s="309" t="s">
        <v>150</v>
      </c>
      <c r="C19" s="310">
        <f t="shared" si="0"/>
        <v>3</v>
      </c>
      <c r="D19" s="316"/>
      <c r="E19" s="317"/>
      <c r="F19" s="317"/>
      <c r="G19" s="317"/>
      <c r="H19" s="318"/>
      <c r="I19" s="319">
        <f t="shared" si="1"/>
        <v>0</v>
      </c>
      <c r="J19" s="316">
        <v>1</v>
      </c>
      <c r="K19" s="317"/>
      <c r="L19" s="317"/>
      <c r="M19" s="317">
        <v>2</v>
      </c>
      <c r="N19" s="317"/>
      <c r="O19" s="320"/>
      <c r="P19" s="315">
        <f t="shared" si="2"/>
        <v>3</v>
      </c>
    </row>
    <row r="20" spans="1:16" s="5" customFormat="1" ht="12.75">
      <c r="A20" s="308"/>
      <c r="B20" s="309" t="s">
        <v>133</v>
      </c>
      <c r="C20" s="310">
        <f t="shared" si="0"/>
        <v>1</v>
      </c>
      <c r="D20" s="311"/>
      <c r="E20" s="312"/>
      <c r="F20" s="312"/>
      <c r="G20" s="312"/>
      <c r="H20" s="313"/>
      <c r="I20" s="310">
        <f t="shared" si="1"/>
        <v>0</v>
      </c>
      <c r="J20" s="311"/>
      <c r="K20" s="312"/>
      <c r="L20" s="312"/>
      <c r="M20" s="312"/>
      <c r="N20" s="312"/>
      <c r="O20" s="314">
        <v>1</v>
      </c>
      <c r="P20" s="315">
        <f t="shared" si="2"/>
        <v>1</v>
      </c>
    </row>
    <row r="21" spans="1:16" s="5" customFormat="1" ht="12.75">
      <c r="A21" s="308"/>
      <c r="B21" s="309" t="s">
        <v>170</v>
      </c>
      <c r="C21" s="310">
        <f t="shared" si="0"/>
        <v>6</v>
      </c>
      <c r="D21" s="316"/>
      <c r="E21" s="317">
        <v>6</v>
      </c>
      <c r="F21" s="317"/>
      <c r="G21" s="317"/>
      <c r="H21" s="318"/>
      <c r="I21" s="319">
        <f t="shared" si="1"/>
        <v>6</v>
      </c>
      <c r="J21" s="316"/>
      <c r="K21" s="317"/>
      <c r="L21" s="317"/>
      <c r="M21" s="317"/>
      <c r="N21" s="317"/>
      <c r="O21" s="320"/>
      <c r="P21" s="315">
        <f t="shared" si="2"/>
        <v>0</v>
      </c>
    </row>
    <row r="22" spans="1:16" s="5" customFormat="1" ht="12.75">
      <c r="A22" s="308"/>
      <c r="B22" s="309" t="s">
        <v>223</v>
      </c>
      <c r="C22" s="310">
        <f t="shared" si="0"/>
        <v>1</v>
      </c>
      <c r="D22" s="311"/>
      <c r="E22" s="312"/>
      <c r="F22" s="312"/>
      <c r="G22" s="312"/>
      <c r="H22" s="313"/>
      <c r="I22" s="310">
        <f t="shared" si="1"/>
        <v>0</v>
      </c>
      <c r="J22" s="311"/>
      <c r="K22" s="312"/>
      <c r="L22" s="312"/>
      <c r="M22" s="312">
        <v>1</v>
      </c>
      <c r="N22" s="312"/>
      <c r="O22" s="314"/>
      <c r="P22" s="315">
        <f t="shared" si="2"/>
        <v>1</v>
      </c>
    </row>
    <row r="23" spans="1:16" s="5" customFormat="1" ht="12.75">
      <c r="A23" s="308"/>
      <c r="B23" s="309" t="s">
        <v>123</v>
      </c>
      <c r="C23" s="310">
        <f t="shared" si="0"/>
        <v>10</v>
      </c>
      <c r="D23" s="316"/>
      <c r="E23" s="317"/>
      <c r="F23" s="317"/>
      <c r="G23" s="317"/>
      <c r="H23" s="318"/>
      <c r="I23" s="319">
        <f t="shared" si="1"/>
        <v>0</v>
      </c>
      <c r="J23" s="316"/>
      <c r="K23" s="317"/>
      <c r="L23" s="317">
        <v>1</v>
      </c>
      <c r="M23" s="317">
        <v>9</v>
      </c>
      <c r="N23" s="317"/>
      <c r="O23" s="320"/>
      <c r="P23" s="315">
        <f t="shared" si="2"/>
        <v>10</v>
      </c>
    </row>
    <row r="24" spans="1:16" s="5" customFormat="1" ht="12.75">
      <c r="A24" s="308"/>
      <c r="B24" s="309" t="s">
        <v>184</v>
      </c>
      <c r="C24" s="310">
        <f t="shared" si="0"/>
        <v>1</v>
      </c>
      <c r="D24" s="311"/>
      <c r="E24" s="312"/>
      <c r="F24" s="312"/>
      <c r="G24" s="312"/>
      <c r="H24" s="313"/>
      <c r="I24" s="310">
        <f t="shared" si="1"/>
        <v>0</v>
      </c>
      <c r="J24" s="311"/>
      <c r="K24" s="312"/>
      <c r="L24" s="312"/>
      <c r="M24" s="312"/>
      <c r="N24" s="312"/>
      <c r="O24" s="314">
        <v>1</v>
      </c>
      <c r="P24" s="315">
        <f t="shared" si="2"/>
        <v>1</v>
      </c>
    </row>
    <row r="25" spans="1:16" s="5" customFormat="1" ht="12.75">
      <c r="A25" s="308"/>
      <c r="B25" s="137" t="s">
        <v>117</v>
      </c>
      <c r="C25" s="310">
        <f t="shared" si="0"/>
        <v>6</v>
      </c>
      <c r="D25" s="311"/>
      <c r="E25" s="312"/>
      <c r="F25" s="312">
        <v>1</v>
      </c>
      <c r="G25" s="312"/>
      <c r="H25" s="313"/>
      <c r="I25" s="310">
        <f t="shared" si="1"/>
        <v>1</v>
      </c>
      <c r="J25" s="311">
        <v>1</v>
      </c>
      <c r="K25" s="312"/>
      <c r="L25" s="312">
        <v>1</v>
      </c>
      <c r="M25" s="312">
        <v>2</v>
      </c>
      <c r="N25" s="312"/>
      <c r="O25" s="314">
        <v>1</v>
      </c>
      <c r="P25" s="315">
        <f t="shared" si="2"/>
        <v>5</v>
      </c>
    </row>
    <row r="26" spans="1:16" s="5" customFormat="1" ht="12.75">
      <c r="A26" s="308"/>
      <c r="B26" s="309" t="s">
        <v>224</v>
      </c>
      <c r="C26" s="310">
        <f t="shared" si="0"/>
        <v>4</v>
      </c>
      <c r="D26" s="316"/>
      <c r="E26" s="317"/>
      <c r="F26" s="317"/>
      <c r="G26" s="317"/>
      <c r="H26" s="318"/>
      <c r="I26" s="319">
        <f t="shared" si="1"/>
        <v>0</v>
      </c>
      <c r="J26" s="316"/>
      <c r="K26" s="317"/>
      <c r="L26" s="317"/>
      <c r="M26" s="317">
        <v>4</v>
      </c>
      <c r="N26" s="317"/>
      <c r="O26" s="320"/>
      <c r="P26" s="315">
        <f t="shared" si="2"/>
        <v>4</v>
      </c>
    </row>
    <row r="27" spans="1:16" s="5" customFormat="1" ht="12.75">
      <c r="A27" s="308"/>
      <c r="B27" s="309" t="s">
        <v>97</v>
      </c>
      <c r="C27" s="310">
        <f t="shared" si="0"/>
        <v>117</v>
      </c>
      <c r="D27" s="311"/>
      <c r="E27" s="312">
        <v>14</v>
      </c>
      <c r="F27" s="312">
        <v>1</v>
      </c>
      <c r="G27" s="312"/>
      <c r="H27" s="313">
        <v>17</v>
      </c>
      <c r="I27" s="310">
        <f t="shared" si="1"/>
        <v>32</v>
      </c>
      <c r="J27" s="311">
        <v>13</v>
      </c>
      <c r="K27" s="312"/>
      <c r="L27" s="312">
        <v>2</v>
      </c>
      <c r="M27" s="312">
        <v>70</v>
      </c>
      <c r="N27" s="312"/>
      <c r="O27" s="314"/>
      <c r="P27" s="315">
        <f t="shared" si="2"/>
        <v>85</v>
      </c>
    </row>
    <row r="28" spans="1:16" s="5" customFormat="1" ht="12.75">
      <c r="A28" s="308"/>
      <c r="B28" s="309" t="s">
        <v>225</v>
      </c>
      <c r="C28" s="310">
        <f t="shared" si="0"/>
        <v>2</v>
      </c>
      <c r="D28" s="316"/>
      <c r="E28" s="317"/>
      <c r="F28" s="317"/>
      <c r="G28" s="317"/>
      <c r="H28" s="318"/>
      <c r="I28" s="319">
        <f t="shared" si="1"/>
        <v>0</v>
      </c>
      <c r="J28" s="316"/>
      <c r="K28" s="317"/>
      <c r="L28" s="317">
        <v>1</v>
      </c>
      <c r="M28" s="317">
        <v>1</v>
      </c>
      <c r="N28" s="317"/>
      <c r="O28" s="320"/>
      <c r="P28" s="315">
        <f t="shared" si="2"/>
        <v>2</v>
      </c>
    </row>
    <row r="29" spans="2:16" s="5" customFormat="1" ht="12.75">
      <c r="B29" s="309" t="s">
        <v>226</v>
      </c>
      <c r="C29" s="310">
        <f t="shared" si="0"/>
        <v>1</v>
      </c>
      <c r="D29" s="311"/>
      <c r="E29" s="312"/>
      <c r="F29" s="312">
        <v>1</v>
      </c>
      <c r="G29" s="312"/>
      <c r="H29" s="313"/>
      <c r="I29" s="310">
        <f t="shared" si="1"/>
        <v>1</v>
      </c>
      <c r="J29" s="311"/>
      <c r="K29" s="312"/>
      <c r="L29" s="312"/>
      <c r="M29" s="312"/>
      <c r="N29" s="312"/>
      <c r="O29" s="314"/>
      <c r="P29" s="315">
        <f t="shared" si="2"/>
        <v>0</v>
      </c>
    </row>
    <row r="30" spans="1:16" s="5" customFormat="1" ht="12.75">
      <c r="A30" s="308"/>
      <c r="B30" s="309" t="s">
        <v>203</v>
      </c>
      <c r="C30" s="310">
        <f t="shared" si="0"/>
        <v>1</v>
      </c>
      <c r="D30" s="311"/>
      <c r="E30" s="312">
        <v>1</v>
      </c>
      <c r="F30" s="312"/>
      <c r="G30" s="312"/>
      <c r="H30" s="313"/>
      <c r="I30" s="310">
        <f t="shared" si="1"/>
        <v>1</v>
      </c>
      <c r="J30" s="311"/>
      <c r="K30" s="312"/>
      <c r="L30" s="312"/>
      <c r="M30" s="312"/>
      <c r="N30" s="312"/>
      <c r="O30" s="314"/>
      <c r="P30" s="315">
        <f t="shared" si="2"/>
        <v>0</v>
      </c>
    </row>
    <row r="31" spans="1:16" s="5" customFormat="1" ht="12.75">
      <c r="A31" s="308"/>
      <c r="B31" s="309" t="s">
        <v>98</v>
      </c>
      <c r="C31" s="310">
        <f t="shared" si="0"/>
        <v>14</v>
      </c>
      <c r="D31" s="311"/>
      <c r="E31" s="312"/>
      <c r="F31" s="312"/>
      <c r="G31" s="312"/>
      <c r="H31" s="313">
        <v>1</v>
      </c>
      <c r="I31" s="310">
        <f t="shared" si="1"/>
        <v>1</v>
      </c>
      <c r="J31" s="311">
        <v>4</v>
      </c>
      <c r="K31" s="312">
        <v>1</v>
      </c>
      <c r="L31" s="312">
        <v>3</v>
      </c>
      <c r="M31" s="312"/>
      <c r="N31" s="312"/>
      <c r="O31" s="314">
        <v>5</v>
      </c>
      <c r="P31" s="315">
        <f t="shared" si="2"/>
        <v>13</v>
      </c>
    </row>
    <row r="32" spans="1:19" s="5" customFormat="1" ht="12.75">
      <c r="A32" s="308"/>
      <c r="B32" s="309" t="s">
        <v>99</v>
      </c>
      <c r="C32" s="310">
        <f t="shared" si="0"/>
        <v>10</v>
      </c>
      <c r="D32" s="316"/>
      <c r="E32" s="317">
        <v>2</v>
      </c>
      <c r="F32" s="317"/>
      <c r="G32" s="317"/>
      <c r="H32" s="318">
        <v>3</v>
      </c>
      <c r="I32" s="319">
        <f t="shared" si="1"/>
        <v>5</v>
      </c>
      <c r="J32" s="316"/>
      <c r="K32" s="317">
        <v>1</v>
      </c>
      <c r="L32" s="317">
        <v>1</v>
      </c>
      <c r="M32" s="317">
        <v>3</v>
      </c>
      <c r="N32" s="317"/>
      <c r="O32" s="320"/>
      <c r="P32" s="321">
        <f t="shared" si="2"/>
        <v>5</v>
      </c>
      <c r="R32"/>
      <c r="S32"/>
    </row>
    <row r="33" spans="1:19" s="5" customFormat="1" ht="12.75">
      <c r="A33" s="308"/>
      <c r="B33" s="309" t="s">
        <v>100</v>
      </c>
      <c r="C33" s="310">
        <f t="shared" si="0"/>
        <v>14</v>
      </c>
      <c r="D33" s="316"/>
      <c r="E33" s="317"/>
      <c r="F33" s="317"/>
      <c r="G33" s="317"/>
      <c r="H33" s="318">
        <v>2</v>
      </c>
      <c r="I33" s="319">
        <f t="shared" si="1"/>
        <v>2</v>
      </c>
      <c r="J33" s="316"/>
      <c r="K33" s="317"/>
      <c r="L33" s="317"/>
      <c r="M33" s="317">
        <v>4</v>
      </c>
      <c r="N33" s="317">
        <v>7</v>
      </c>
      <c r="O33" s="320">
        <v>1</v>
      </c>
      <c r="P33" s="321">
        <f t="shared" si="2"/>
        <v>12</v>
      </c>
      <c r="R33"/>
      <c r="S33"/>
    </row>
    <row r="34" spans="1:19" s="5" customFormat="1" ht="12.75">
      <c r="A34" s="308"/>
      <c r="B34" s="309" t="s">
        <v>204</v>
      </c>
      <c r="C34" s="310">
        <f t="shared" si="0"/>
        <v>1</v>
      </c>
      <c r="D34" s="311"/>
      <c r="E34" s="312"/>
      <c r="F34" s="312"/>
      <c r="G34" s="312"/>
      <c r="H34" s="313"/>
      <c r="I34" s="310">
        <f t="shared" si="1"/>
        <v>0</v>
      </c>
      <c r="J34" s="311"/>
      <c r="K34" s="312"/>
      <c r="L34" s="312"/>
      <c r="M34" s="312"/>
      <c r="N34" s="312">
        <v>1</v>
      </c>
      <c r="O34" s="314"/>
      <c r="P34" s="315">
        <f t="shared" si="2"/>
        <v>1</v>
      </c>
      <c r="R34"/>
      <c r="S34"/>
    </row>
    <row r="35" spans="1:19" s="5" customFormat="1" ht="12.75">
      <c r="A35" s="308"/>
      <c r="B35" s="309" t="s">
        <v>151</v>
      </c>
      <c r="C35" s="310">
        <f t="shared" si="0"/>
        <v>2</v>
      </c>
      <c r="D35" s="316"/>
      <c r="E35" s="317"/>
      <c r="F35" s="317"/>
      <c r="G35" s="317"/>
      <c r="H35" s="318"/>
      <c r="I35" s="319">
        <f t="shared" si="1"/>
        <v>0</v>
      </c>
      <c r="J35" s="316"/>
      <c r="K35" s="317"/>
      <c r="L35" s="317"/>
      <c r="M35" s="317">
        <v>1</v>
      </c>
      <c r="N35" s="317"/>
      <c r="O35" s="320">
        <v>1</v>
      </c>
      <c r="P35" s="321">
        <f t="shared" si="2"/>
        <v>2</v>
      </c>
      <c r="R35"/>
      <c r="S35"/>
    </row>
    <row r="36" spans="1:19" s="5" customFormat="1" ht="12.75">
      <c r="A36" s="308"/>
      <c r="B36" s="309" t="s">
        <v>141</v>
      </c>
      <c r="C36" s="310">
        <f t="shared" si="0"/>
        <v>2</v>
      </c>
      <c r="D36" s="311"/>
      <c r="E36" s="312"/>
      <c r="F36" s="312"/>
      <c r="G36" s="312"/>
      <c r="H36" s="313"/>
      <c r="I36" s="310">
        <f t="shared" si="1"/>
        <v>0</v>
      </c>
      <c r="J36" s="311"/>
      <c r="K36" s="312"/>
      <c r="L36" s="312"/>
      <c r="M36" s="312">
        <v>2</v>
      </c>
      <c r="N36" s="312"/>
      <c r="O36" s="314"/>
      <c r="P36" s="315">
        <f t="shared" si="2"/>
        <v>2</v>
      </c>
      <c r="R36"/>
      <c r="S36" s="331"/>
    </row>
    <row r="37" spans="1:19" s="5" customFormat="1" ht="12.75">
      <c r="A37" s="308"/>
      <c r="B37" s="309" t="s">
        <v>130</v>
      </c>
      <c r="C37" s="310">
        <f t="shared" si="0"/>
        <v>7</v>
      </c>
      <c r="D37" s="311">
        <v>3</v>
      </c>
      <c r="E37" s="312"/>
      <c r="F37" s="312">
        <v>1</v>
      </c>
      <c r="G37" s="312"/>
      <c r="H37" s="313"/>
      <c r="I37" s="310">
        <f t="shared" si="1"/>
        <v>4</v>
      </c>
      <c r="J37" s="311"/>
      <c r="K37" s="312"/>
      <c r="L37" s="312">
        <v>1</v>
      </c>
      <c r="M37" s="312">
        <v>2</v>
      </c>
      <c r="N37" s="312"/>
      <c r="O37" s="314"/>
      <c r="P37" s="315">
        <f t="shared" si="2"/>
        <v>3</v>
      </c>
      <c r="R37"/>
      <c r="S37" s="331"/>
    </row>
    <row r="38" spans="1:19" s="5" customFormat="1" ht="12.75">
      <c r="A38" s="308"/>
      <c r="B38" s="309" t="s">
        <v>132</v>
      </c>
      <c r="C38" s="310">
        <f t="shared" si="0"/>
        <v>8</v>
      </c>
      <c r="D38" s="316"/>
      <c r="E38" s="317"/>
      <c r="F38" s="317">
        <v>1</v>
      </c>
      <c r="G38" s="317"/>
      <c r="H38" s="318">
        <v>1</v>
      </c>
      <c r="I38" s="319">
        <f t="shared" si="1"/>
        <v>2</v>
      </c>
      <c r="J38" s="316">
        <v>1</v>
      </c>
      <c r="K38" s="317"/>
      <c r="L38" s="317">
        <v>2</v>
      </c>
      <c r="M38" s="317">
        <v>3</v>
      </c>
      <c r="N38" s="317"/>
      <c r="O38" s="320"/>
      <c r="P38" s="321">
        <f t="shared" si="2"/>
        <v>6</v>
      </c>
      <c r="R38"/>
      <c r="S38" s="331"/>
    </row>
    <row r="39" spans="1:16" s="5" customFormat="1" ht="12.75">
      <c r="A39" s="308"/>
      <c r="B39" s="309" t="s">
        <v>171</v>
      </c>
      <c r="C39" s="310">
        <f>I39+P39</f>
        <v>2</v>
      </c>
      <c r="D39" s="316"/>
      <c r="E39" s="317"/>
      <c r="F39" s="317"/>
      <c r="G39" s="317"/>
      <c r="H39" s="318"/>
      <c r="I39" s="319">
        <f>SUM(D39:H39)</f>
        <v>0</v>
      </c>
      <c r="J39" s="316"/>
      <c r="K39" s="317">
        <v>1</v>
      </c>
      <c r="L39" s="317">
        <v>1</v>
      </c>
      <c r="M39" s="317"/>
      <c r="N39" s="317"/>
      <c r="O39" s="320"/>
      <c r="P39" s="315">
        <f>SUM(J39:O39)</f>
        <v>2</v>
      </c>
    </row>
    <row r="40" spans="1:19" s="5" customFormat="1" ht="12.75">
      <c r="A40" s="308"/>
      <c r="B40" s="309" t="s">
        <v>205</v>
      </c>
      <c r="C40" s="310">
        <f t="shared" si="0"/>
        <v>5</v>
      </c>
      <c r="D40" s="316"/>
      <c r="E40" s="317"/>
      <c r="F40" s="317"/>
      <c r="G40" s="317"/>
      <c r="H40" s="318">
        <v>1</v>
      </c>
      <c r="I40" s="319">
        <f t="shared" si="1"/>
        <v>1</v>
      </c>
      <c r="J40" s="316"/>
      <c r="K40" s="317"/>
      <c r="L40" s="317"/>
      <c r="M40" s="317">
        <v>4</v>
      </c>
      <c r="N40" s="317"/>
      <c r="O40" s="320"/>
      <c r="P40" s="321">
        <f t="shared" si="2"/>
        <v>4</v>
      </c>
      <c r="R40"/>
      <c r="S40" s="331"/>
    </row>
    <row r="41" spans="1:19" s="5" customFormat="1" ht="12.75">
      <c r="A41" s="308"/>
      <c r="B41" s="309" t="s">
        <v>124</v>
      </c>
      <c r="C41" s="310">
        <f t="shared" si="0"/>
        <v>15</v>
      </c>
      <c r="D41" s="311"/>
      <c r="E41" s="312"/>
      <c r="F41" s="312"/>
      <c r="G41" s="312"/>
      <c r="H41" s="313"/>
      <c r="I41" s="310">
        <f t="shared" si="1"/>
        <v>0</v>
      </c>
      <c r="J41" s="311"/>
      <c r="K41" s="312"/>
      <c r="L41" s="312"/>
      <c r="M41" s="312">
        <v>15</v>
      </c>
      <c r="N41" s="312"/>
      <c r="O41" s="314"/>
      <c r="P41" s="315">
        <f t="shared" si="2"/>
        <v>15</v>
      </c>
      <c r="R41"/>
      <c r="S41" s="331"/>
    </row>
    <row r="42" spans="1:19" s="5" customFormat="1" ht="12.75">
      <c r="A42" s="308"/>
      <c r="B42" s="309" t="s">
        <v>206</v>
      </c>
      <c r="C42" s="310">
        <f t="shared" si="0"/>
        <v>1</v>
      </c>
      <c r="D42" s="316"/>
      <c r="E42" s="317"/>
      <c r="F42" s="317">
        <v>1</v>
      </c>
      <c r="G42" s="317"/>
      <c r="H42" s="318"/>
      <c r="I42" s="319">
        <f t="shared" si="1"/>
        <v>1</v>
      </c>
      <c r="J42" s="316"/>
      <c r="K42" s="317"/>
      <c r="L42" s="317"/>
      <c r="M42" s="317"/>
      <c r="N42" s="317"/>
      <c r="O42" s="320"/>
      <c r="P42" s="315">
        <f t="shared" si="2"/>
        <v>0</v>
      </c>
      <c r="R42"/>
      <c r="S42" s="331"/>
    </row>
    <row r="43" spans="1:19" s="5" customFormat="1" ht="12" customHeight="1">
      <c r="A43" s="308"/>
      <c r="B43" s="329" t="s">
        <v>152</v>
      </c>
      <c r="C43" s="310">
        <f t="shared" si="0"/>
        <v>5</v>
      </c>
      <c r="D43" s="316"/>
      <c r="E43" s="317"/>
      <c r="F43" s="317"/>
      <c r="G43" s="317"/>
      <c r="H43" s="318">
        <v>1</v>
      </c>
      <c r="I43" s="319">
        <f t="shared" si="1"/>
        <v>1</v>
      </c>
      <c r="J43" s="316"/>
      <c r="K43" s="317"/>
      <c r="L43" s="317"/>
      <c r="M43" s="317">
        <v>4</v>
      </c>
      <c r="N43" s="317"/>
      <c r="O43" s="320"/>
      <c r="P43" s="315">
        <f t="shared" si="2"/>
        <v>4</v>
      </c>
      <c r="R43"/>
      <c r="S43" s="331"/>
    </row>
    <row r="44" spans="1:19" s="5" customFormat="1" ht="12" customHeight="1">
      <c r="A44" s="357"/>
      <c r="B44" s="329" t="s">
        <v>134</v>
      </c>
      <c r="C44" s="310">
        <f t="shared" si="0"/>
        <v>8</v>
      </c>
      <c r="D44" s="316"/>
      <c r="E44" s="317">
        <v>1</v>
      </c>
      <c r="F44" s="317"/>
      <c r="G44" s="317"/>
      <c r="H44" s="318">
        <v>2</v>
      </c>
      <c r="I44" s="319">
        <f t="shared" si="1"/>
        <v>3</v>
      </c>
      <c r="J44" s="316">
        <v>3</v>
      </c>
      <c r="K44" s="317"/>
      <c r="L44" s="317"/>
      <c r="M44" s="317">
        <v>1</v>
      </c>
      <c r="N44" s="317"/>
      <c r="O44" s="320">
        <v>1</v>
      </c>
      <c r="P44" s="315">
        <f t="shared" si="2"/>
        <v>5</v>
      </c>
      <c r="R44"/>
      <c r="S44" s="331"/>
    </row>
    <row r="45" spans="1:19" s="5" customFormat="1" ht="12" customHeight="1">
      <c r="A45" s="308"/>
      <c r="B45" s="309" t="s">
        <v>195</v>
      </c>
      <c r="C45" s="310">
        <f t="shared" si="0"/>
        <v>6</v>
      </c>
      <c r="D45" s="316"/>
      <c r="E45" s="317">
        <v>1</v>
      </c>
      <c r="F45" s="317"/>
      <c r="G45" s="317"/>
      <c r="H45" s="318"/>
      <c r="I45" s="319">
        <f t="shared" si="1"/>
        <v>1</v>
      </c>
      <c r="J45" s="316"/>
      <c r="K45" s="317"/>
      <c r="L45" s="317">
        <v>1</v>
      </c>
      <c r="M45" s="317">
        <v>4</v>
      </c>
      <c r="N45" s="317"/>
      <c r="O45" s="320"/>
      <c r="P45" s="315">
        <f t="shared" si="2"/>
        <v>5</v>
      </c>
      <c r="R45"/>
      <c r="S45" s="331"/>
    </row>
    <row r="46" spans="1:19" s="5" customFormat="1" ht="12.75">
      <c r="A46" s="308"/>
      <c r="B46" s="329" t="s">
        <v>101</v>
      </c>
      <c r="C46" s="310">
        <f t="shared" si="0"/>
        <v>27</v>
      </c>
      <c r="D46" s="311"/>
      <c r="E46" s="312"/>
      <c r="F46" s="312">
        <v>4</v>
      </c>
      <c r="G46" s="312"/>
      <c r="H46" s="313">
        <v>3</v>
      </c>
      <c r="I46" s="310">
        <f t="shared" si="1"/>
        <v>7</v>
      </c>
      <c r="J46" s="311"/>
      <c r="K46" s="312"/>
      <c r="L46" s="312">
        <v>1</v>
      </c>
      <c r="M46" s="312">
        <v>19</v>
      </c>
      <c r="N46" s="312"/>
      <c r="O46" s="314"/>
      <c r="P46" s="315">
        <f t="shared" si="2"/>
        <v>20</v>
      </c>
      <c r="R46"/>
      <c r="S46" s="331"/>
    </row>
    <row r="47" spans="1:19" s="5" customFormat="1" ht="12.75">
      <c r="A47" s="308"/>
      <c r="B47" s="309" t="s">
        <v>142</v>
      </c>
      <c r="C47" s="310">
        <f t="shared" si="0"/>
        <v>6</v>
      </c>
      <c r="D47" s="316"/>
      <c r="E47" s="317"/>
      <c r="F47" s="317"/>
      <c r="G47" s="317"/>
      <c r="H47" s="318"/>
      <c r="I47" s="319">
        <f t="shared" si="1"/>
        <v>0</v>
      </c>
      <c r="J47" s="316"/>
      <c r="K47" s="317"/>
      <c r="L47" s="317">
        <v>1</v>
      </c>
      <c r="M47" s="317">
        <v>5</v>
      </c>
      <c r="N47" s="317"/>
      <c r="O47" s="320"/>
      <c r="P47" s="315">
        <f t="shared" si="2"/>
        <v>6</v>
      </c>
      <c r="R47"/>
      <c r="S47" s="331"/>
    </row>
    <row r="48" spans="1:19" s="5" customFormat="1" ht="12.75">
      <c r="A48" s="308"/>
      <c r="B48" s="309" t="s">
        <v>128</v>
      </c>
      <c r="C48" s="310">
        <f t="shared" si="0"/>
        <v>15</v>
      </c>
      <c r="D48" s="311"/>
      <c r="E48" s="312">
        <v>1</v>
      </c>
      <c r="F48" s="312"/>
      <c r="G48" s="312"/>
      <c r="H48" s="313">
        <v>4</v>
      </c>
      <c r="I48" s="310">
        <f t="shared" si="1"/>
        <v>5</v>
      </c>
      <c r="J48" s="311">
        <v>1</v>
      </c>
      <c r="K48" s="312"/>
      <c r="L48" s="312">
        <v>6</v>
      </c>
      <c r="M48" s="312">
        <v>3</v>
      </c>
      <c r="N48" s="312"/>
      <c r="O48" s="314"/>
      <c r="P48" s="315">
        <f t="shared" si="2"/>
        <v>10</v>
      </c>
      <c r="R48"/>
      <c r="S48" s="331"/>
    </row>
    <row r="49" spans="1:19" s="5" customFormat="1" ht="12.75">
      <c r="A49" s="308"/>
      <c r="B49" s="309" t="s">
        <v>207</v>
      </c>
      <c r="C49" s="310">
        <f t="shared" si="0"/>
        <v>1</v>
      </c>
      <c r="D49" s="316"/>
      <c r="E49" s="317"/>
      <c r="F49" s="317"/>
      <c r="G49" s="317"/>
      <c r="H49" s="318"/>
      <c r="I49" s="319">
        <f t="shared" si="1"/>
        <v>0</v>
      </c>
      <c r="J49" s="316"/>
      <c r="K49" s="317"/>
      <c r="L49" s="317"/>
      <c r="M49" s="317">
        <v>1</v>
      </c>
      <c r="N49" s="317"/>
      <c r="O49" s="320"/>
      <c r="P49" s="315">
        <f t="shared" si="2"/>
        <v>1</v>
      </c>
      <c r="R49"/>
      <c r="S49" s="331"/>
    </row>
    <row r="50" spans="1:19" s="5" customFormat="1" ht="12.75">
      <c r="A50" s="308"/>
      <c r="B50" s="309" t="s">
        <v>227</v>
      </c>
      <c r="C50" s="310">
        <f t="shared" si="0"/>
        <v>3</v>
      </c>
      <c r="D50" s="311"/>
      <c r="E50" s="312"/>
      <c r="F50" s="312"/>
      <c r="G50" s="312"/>
      <c r="H50" s="313">
        <v>1</v>
      </c>
      <c r="I50" s="310">
        <f t="shared" si="1"/>
        <v>1</v>
      </c>
      <c r="J50" s="311"/>
      <c r="K50" s="312"/>
      <c r="L50" s="312"/>
      <c r="M50" s="312">
        <v>2</v>
      </c>
      <c r="N50" s="312"/>
      <c r="O50" s="314"/>
      <c r="P50" s="315">
        <f t="shared" si="2"/>
        <v>2</v>
      </c>
      <c r="R50"/>
      <c r="S50" s="331"/>
    </row>
    <row r="51" spans="1:19" s="5" customFormat="1" ht="12.75">
      <c r="A51" s="308"/>
      <c r="B51" s="309" t="s">
        <v>172</v>
      </c>
      <c r="C51" s="310">
        <f t="shared" si="0"/>
        <v>1</v>
      </c>
      <c r="D51" s="316"/>
      <c r="E51" s="317"/>
      <c r="F51" s="317"/>
      <c r="G51" s="317"/>
      <c r="H51" s="318"/>
      <c r="I51" s="319">
        <f t="shared" si="1"/>
        <v>0</v>
      </c>
      <c r="J51" s="316"/>
      <c r="K51" s="317"/>
      <c r="L51" s="317"/>
      <c r="M51" s="317">
        <v>1</v>
      </c>
      <c r="N51" s="317"/>
      <c r="O51" s="320"/>
      <c r="P51" s="315">
        <f t="shared" si="2"/>
        <v>1</v>
      </c>
      <c r="R51"/>
      <c r="S51" s="331"/>
    </row>
    <row r="52" spans="1:19" s="5" customFormat="1" ht="12.75">
      <c r="A52" s="308"/>
      <c r="B52" s="309" t="s">
        <v>102</v>
      </c>
      <c r="C52" s="310">
        <f t="shared" si="0"/>
        <v>17</v>
      </c>
      <c r="D52" s="311"/>
      <c r="E52" s="312">
        <v>3</v>
      </c>
      <c r="F52" s="312"/>
      <c r="G52" s="312"/>
      <c r="H52" s="313">
        <v>7</v>
      </c>
      <c r="I52" s="310">
        <f t="shared" si="1"/>
        <v>10</v>
      </c>
      <c r="J52" s="311">
        <v>1</v>
      </c>
      <c r="K52" s="312"/>
      <c r="L52" s="312">
        <v>1</v>
      </c>
      <c r="M52" s="312">
        <v>1</v>
      </c>
      <c r="N52" s="312">
        <v>2</v>
      </c>
      <c r="O52" s="314">
        <v>2</v>
      </c>
      <c r="P52" s="315">
        <f t="shared" si="2"/>
        <v>7</v>
      </c>
      <c r="R52"/>
      <c r="S52"/>
    </row>
    <row r="53" spans="1:19" s="5" customFormat="1" ht="12.75">
      <c r="A53" s="308"/>
      <c r="B53" s="309" t="s">
        <v>185</v>
      </c>
      <c r="C53" s="310">
        <f t="shared" si="0"/>
        <v>1</v>
      </c>
      <c r="D53" s="316"/>
      <c r="E53" s="317"/>
      <c r="F53" s="317"/>
      <c r="G53" s="317"/>
      <c r="H53" s="318"/>
      <c r="I53" s="319">
        <f t="shared" si="1"/>
        <v>0</v>
      </c>
      <c r="J53" s="316"/>
      <c r="K53" s="317"/>
      <c r="L53" s="317"/>
      <c r="M53" s="317">
        <v>1</v>
      </c>
      <c r="N53" s="317"/>
      <c r="O53" s="320"/>
      <c r="P53" s="315">
        <f t="shared" si="2"/>
        <v>1</v>
      </c>
      <c r="R53"/>
      <c r="S53" s="331"/>
    </row>
    <row r="54" spans="1:19" s="5" customFormat="1" ht="12.75">
      <c r="A54" s="308"/>
      <c r="B54" s="309" t="s">
        <v>131</v>
      </c>
      <c r="C54" s="310">
        <f t="shared" si="0"/>
        <v>20</v>
      </c>
      <c r="D54" s="311">
        <v>1</v>
      </c>
      <c r="E54" s="312"/>
      <c r="F54" s="312"/>
      <c r="G54" s="312"/>
      <c r="H54" s="313"/>
      <c r="I54" s="310">
        <f t="shared" si="1"/>
        <v>1</v>
      </c>
      <c r="J54" s="311">
        <v>2</v>
      </c>
      <c r="K54" s="312">
        <v>5</v>
      </c>
      <c r="L54" s="312">
        <v>2</v>
      </c>
      <c r="M54" s="312">
        <v>8</v>
      </c>
      <c r="N54" s="312">
        <v>1</v>
      </c>
      <c r="O54" s="314">
        <v>1</v>
      </c>
      <c r="P54" s="315">
        <f t="shared" si="2"/>
        <v>19</v>
      </c>
      <c r="R54"/>
      <c r="S54" s="331"/>
    </row>
    <row r="55" spans="1:19" s="5" customFormat="1" ht="12.75">
      <c r="A55" s="308"/>
      <c r="B55" s="309" t="s">
        <v>153</v>
      </c>
      <c r="C55" s="310">
        <f t="shared" si="0"/>
        <v>2</v>
      </c>
      <c r="D55" s="316"/>
      <c r="E55" s="317"/>
      <c r="F55" s="317"/>
      <c r="G55" s="317"/>
      <c r="H55" s="318"/>
      <c r="I55" s="319">
        <f t="shared" si="1"/>
        <v>0</v>
      </c>
      <c r="J55" s="316"/>
      <c r="K55" s="317"/>
      <c r="L55" s="317"/>
      <c r="M55" s="317">
        <v>1</v>
      </c>
      <c r="N55" s="317"/>
      <c r="O55" s="320">
        <v>1</v>
      </c>
      <c r="P55" s="315">
        <f t="shared" si="2"/>
        <v>2</v>
      </c>
      <c r="R55"/>
      <c r="S55" s="331"/>
    </row>
    <row r="56" spans="1:19" s="5" customFormat="1" ht="12.75">
      <c r="A56" s="308"/>
      <c r="B56" s="309" t="s">
        <v>186</v>
      </c>
      <c r="C56" s="310">
        <f t="shared" si="0"/>
        <v>1</v>
      </c>
      <c r="D56" s="311"/>
      <c r="E56" s="312"/>
      <c r="F56" s="312"/>
      <c r="G56" s="312"/>
      <c r="H56" s="313"/>
      <c r="I56" s="310">
        <f t="shared" si="1"/>
        <v>0</v>
      </c>
      <c r="J56" s="311"/>
      <c r="K56" s="312"/>
      <c r="L56" s="312">
        <v>1</v>
      </c>
      <c r="M56" s="312"/>
      <c r="N56" s="312"/>
      <c r="O56" s="314"/>
      <c r="P56" s="315">
        <f t="shared" si="2"/>
        <v>1</v>
      </c>
      <c r="R56"/>
      <c r="S56" s="331"/>
    </row>
    <row r="57" spans="1:19" s="5" customFormat="1" ht="12.75" customHeight="1">
      <c r="A57" s="308"/>
      <c r="B57" s="309" t="s">
        <v>103</v>
      </c>
      <c r="C57" s="310">
        <f t="shared" si="0"/>
        <v>348</v>
      </c>
      <c r="D57" s="316">
        <v>39</v>
      </c>
      <c r="E57" s="317">
        <v>54</v>
      </c>
      <c r="F57" s="317">
        <v>9</v>
      </c>
      <c r="G57" s="317">
        <v>3</v>
      </c>
      <c r="H57" s="318">
        <v>13</v>
      </c>
      <c r="I57" s="319">
        <f t="shared" si="1"/>
        <v>118</v>
      </c>
      <c r="J57" s="316">
        <v>19</v>
      </c>
      <c r="K57" s="317">
        <v>4</v>
      </c>
      <c r="L57" s="317">
        <v>29</v>
      </c>
      <c r="M57" s="317">
        <v>168</v>
      </c>
      <c r="N57" s="317">
        <v>9</v>
      </c>
      <c r="O57" s="320">
        <v>1</v>
      </c>
      <c r="P57" s="321">
        <f t="shared" si="2"/>
        <v>230</v>
      </c>
      <c r="R57"/>
      <c r="S57" s="331"/>
    </row>
    <row r="58" spans="1:19" s="5" customFormat="1" ht="12.75" customHeight="1">
      <c r="A58" s="308"/>
      <c r="B58" s="309" t="s">
        <v>187</v>
      </c>
      <c r="C58" s="310">
        <f t="shared" si="0"/>
        <v>1</v>
      </c>
      <c r="D58" s="316"/>
      <c r="E58" s="317"/>
      <c r="F58" s="317"/>
      <c r="G58" s="317"/>
      <c r="H58" s="318"/>
      <c r="I58" s="319">
        <f t="shared" si="1"/>
        <v>0</v>
      </c>
      <c r="J58" s="316"/>
      <c r="K58" s="317"/>
      <c r="L58" s="317"/>
      <c r="M58" s="317"/>
      <c r="N58" s="317"/>
      <c r="O58" s="320">
        <v>1</v>
      </c>
      <c r="P58" s="321">
        <f t="shared" si="2"/>
        <v>1</v>
      </c>
      <c r="R58"/>
      <c r="S58" s="331"/>
    </row>
    <row r="59" spans="1:19" s="5" customFormat="1" ht="12.75" customHeight="1">
      <c r="A59" s="308"/>
      <c r="B59" s="309" t="s">
        <v>154</v>
      </c>
      <c r="C59" s="310">
        <f t="shared" si="0"/>
        <v>4</v>
      </c>
      <c r="D59" s="311"/>
      <c r="E59" s="312"/>
      <c r="F59" s="312"/>
      <c r="G59" s="312"/>
      <c r="H59" s="313"/>
      <c r="I59" s="310">
        <f t="shared" si="1"/>
        <v>0</v>
      </c>
      <c r="J59" s="311"/>
      <c r="K59" s="312"/>
      <c r="L59" s="312">
        <v>2</v>
      </c>
      <c r="M59" s="312">
        <v>2</v>
      </c>
      <c r="N59" s="312"/>
      <c r="O59" s="314"/>
      <c r="P59" s="315">
        <f t="shared" si="2"/>
        <v>4</v>
      </c>
      <c r="R59"/>
      <c r="S59"/>
    </row>
    <row r="60" spans="1:19" s="5" customFormat="1" ht="12.75" customHeight="1">
      <c r="A60" s="308"/>
      <c r="B60" s="309" t="s">
        <v>157</v>
      </c>
      <c r="C60" s="310">
        <f t="shared" si="0"/>
        <v>4</v>
      </c>
      <c r="D60" s="316"/>
      <c r="E60" s="317"/>
      <c r="F60" s="317"/>
      <c r="G60" s="317"/>
      <c r="H60" s="318">
        <v>2</v>
      </c>
      <c r="I60" s="319">
        <f t="shared" si="1"/>
        <v>2</v>
      </c>
      <c r="J60" s="316"/>
      <c r="K60" s="317"/>
      <c r="L60" s="317"/>
      <c r="M60" s="317">
        <v>2</v>
      </c>
      <c r="N60" s="317"/>
      <c r="O60" s="320"/>
      <c r="P60" s="321">
        <f t="shared" si="2"/>
        <v>2</v>
      </c>
      <c r="R60"/>
      <c r="S60"/>
    </row>
    <row r="61" spans="1:16" s="5" customFormat="1" ht="12.75" customHeight="1">
      <c r="A61" s="308"/>
      <c r="B61" s="309" t="s">
        <v>208</v>
      </c>
      <c r="C61" s="310">
        <f t="shared" si="0"/>
        <v>1</v>
      </c>
      <c r="D61" s="311"/>
      <c r="E61" s="312"/>
      <c r="F61" s="312"/>
      <c r="G61" s="312"/>
      <c r="H61" s="313"/>
      <c r="I61" s="310">
        <f t="shared" si="1"/>
        <v>0</v>
      </c>
      <c r="J61" s="311"/>
      <c r="K61" s="312"/>
      <c r="L61" s="312"/>
      <c r="M61" s="312">
        <v>1</v>
      </c>
      <c r="N61" s="312"/>
      <c r="O61" s="314"/>
      <c r="P61" s="315">
        <f t="shared" si="2"/>
        <v>1</v>
      </c>
    </row>
    <row r="62" spans="1:16" s="5" customFormat="1" ht="12.75" customHeight="1">
      <c r="A62" s="308"/>
      <c r="B62" s="309" t="s">
        <v>209</v>
      </c>
      <c r="C62" s="310">
        <f t="shared" si="0"/>
        <v>3</v>
      </c>
      <c r="D62" s="316"/>
      <c r="E62" s="317"/>
      <c r="F62" s="317"/>
      <c r="G62" s="317"/>
      <c r="H62" s="318">
        <v>1</v>
      </c>
      <c r="I62" s="319">
        <f t="shared" si="1"/>
        <v>1</v>
      </c>
      <c r="J62" s="316"/>
      <c r="K62" s="317"/>
      <c r="L62" s="317"/>
      <c r="M62" s="317"/>
      <c r="N62" s="317">
        <v>2</v>
      </c>
      <c r="O62" s="320"/>
      <c r="P62" s="321">
        <f t="shared" si="2"/>
        <v>2</v>
      </c>
    </row>
    <row r="63" spans="1:16" s="5" customFormat="1" ht="12.75" customHeight="1">
      <c r="A63" s="308"/>
      <c r="B63" s="309" t="s">
        <v>210</v>
      </c>
      <c r="C63" s="310">
        <f t="shared" si="0"/>
        <v>3</v>
      </c>
      <c r="D63" s="311"/>
      <c r="E63" s="312"/>
      <c r="F63" s="312"/>
      <c r="G63" s="312">
        <v>1</v>
      </c>
      <c r="H63" s="313"/>
      <c r="I63" s="310">
        <f t="shared" si="1"/>
        <v>1</v>
      </c>
      <c r="J63" s="311"/>
      <c r="K63" s="312"/>
      <c r="L63" s="312"/>
      <c r="M63" s="312">
        <v>2</v>
      </c>
      <c r="N63" s="312"/>
      <c r="O63" s="314"/>
      <c r="P63" s="315">
        <f t="shared" si="2"/>
        <v>2</v>
      </c>
    </row>
    <row r="64" spans="1:16" s="5" customFormat="1" ht="12.75" customHeight="1">
      <c r="A64" s="308"/>
      <c r="B64" s="309" t="s">
        <v>104</v>
      </c>
      <c r="C64" s="310">
        <f t="shared" si="0"/>
        <v>52</v>
      </c>
      <c r="D64" s="316"/>
      <c r="E64" s="317"/>
      <c r="F64" s="317">
        <v>19</v>
      </c>
      <c r="G64" s="317"/>
      <c r="H64" s="318">
        <v>5</v>
      </c>
      <c r="I64" s="319">
        <f t="shared" si="1"/>
        <v>24</v>
      </c>
      <c r="J64" s="316">
        <v>2</v>
      </c>
      <c r="K64" s="317"/>
      <c r="L64" s="317">
        <v>4</v>
      </c>
      <c r="M64" s="317">
        <v>19</v>
      </c>
      <c r="N64" s="317">
        <v>2</v>
      </c>
      <c r="O64" s="320">
        <v>1</v>
      </c>
      <c r="P64" s="321">
        <f t="shared" si="2"/>
        <v>28</v>
      </c>
    </row>
    <row r="65" spans="1:16" s="5" customFormat="1" ht="12.75" customHeight="1">
      <c r="A65" s="308"/>
      <c r="B65" s="309" t="s">
        <v>211</v>
      </c>
      <c r="C65" s="310">
        <f t="shared" si="0"/>
        <v>3</v>
      </c>
      <c r="D65" s="311"/>
      <c r="E65" s="312">
        <v>2</v>
      </c>
      <c r="F65" s="312"/>
      <c r="G65" s="312"/>
      <c r="H65" s="313"/>
      <c r="I65" s="310">
        <f t="shared" si="1"/>
        <v>2</v>
      </c>
      <c r="J65" s="311"/>
      <c r="K65" s="312"/>
      <c r="L65" s="312"/>
      <c r="M65" s="312">
        <v>1</v>
      </c>
      <c r="N65" s="312"/>
      <c r="O65" s="314"/>
      <c r="P65" s="315">
        <f t="shared" si="2"/>
        <v>1</v>
      </c>
    </row>
    <row r="66" spans="1:16" s="5" customFormat="1" ht="12.75" customHeight="1">
      <c r="A66" s="308"/>
      <c r="B66" s="309" t="s">
        <v>228</v>
      </c>
      <c r="C66" s="310">
        <f t="shared" si="0"/>
        <v>1</v>
      </c>
      <c r="D66" s="316"/>
      <c r="E66" s="317"/>
      <c r="F66" s="317"/>
      <c r="G66" s="317"/>
      <c r="H66" s="318"/>
      <c r="I66" s="319">
        <f t="shared" si="1"/>
        <v>0</v>
      </c>
      <c r="J66" s="316"/>
      <c r="K66" s="317"/>
      <c r="L66" s="317"/>
      <c r="M66" s="317">
        <v>1</v>
      </c>
      <c r="N66" s="317"/>
      <c r="O66" s="320"/>
      <c r="P66" s="321">
        <f t="shared" si="2"/>
        <v>1</v>
      </c>
    </row>
    <row r="67" spans="1:16" s="5" customFormat="1" ht="12.75" customHeight="1">
      <c r="A67" s="308"/>
      <c r="B67" s="309" t="s">
        <v>212</v>
      </c>
      <c r="C67" s="310">
        <f aca="true" t="shared" si="3" ref="C67:C103">I67+P67</f>
        <v>2</v>
      </c>
      <c r="D67" s="311"/>
      <c r="E67" s="312"/>
      <c r="F67" s="312"/>
      <c r="G67" s="312"/>
      <c r="H67" s="313"/>
      <c r="I67" s="310">
        <f aca="true" t="shared" si="4" ref="I67:I74">SUM(D67:H67)</f>
        <v>0</v>
      </c>
      <c r="J67" s="311"/>
      <c r="K67" s="312"/>
      <c r="L67" s="312"/>
      <c r="M67" s="312">
        <v>2</v>
      </c>
      <c r="N67" s="312"/>
      <c r="O67" s="314"/>
      <c r="P67" s="315">
        <f aca="true" t="shared" si="5" ref="P67:P77">SUM(J67:O67)</f>
        <v>2</v>
      </c>
    </row>
    <row r="68" spans="1:16" s="5" customFormat="1" ht="12.75" customHeight="1">
      <c r="A68" s="308"/>
      <c r="B68" s="309" t="s">
        <v>155</v>
      </c>
      <c r="C68" s="310">
        <f t="shared" si="3"/>
        <v>8</v>
      </c>
      <c r="D68" s="316"/>
      <c r="E68" s="317"/>
      <c r="F68" s="317"/>
      <c r="G68" s="317"/>
      <c r="H68" s="318"/>
      <c r="I68" s="319">
        <f t="shared" si="4"/>
        <v>0</v>
      </c>
      <c r="J68" s="316"/>
      <c r="K68" s="317"/>
      <c r="L68" s="317">
        <v>1</v>
      </c>
      <c r="M68" s="317">
        <v>7</v>
      </c>
      <c r="N68" s="317"/>
      <c r="O68" s="320"/>
      <c r="P68" s="321">
        <f t="shared" si="5"/>
        <v>8</v>
      </c>
    </row>
    <row r="69" spans="1:16" s="5" customFormat="1" ht="12.75" customHeight="1">
      <c r="A69" s="308"/>
      <c r="B69" s="309" t="s">
        <v>105</v>
      </c>
      <c r="C69" s="310">
        <f t="shared" si="3"/>
        <v>63</v>
      </c>
      <c r="D69" s="311"/>
      <c r="E69" s="312">
        <v>1</v>
      </c>
      <c r="F69" s="312">
        <v>5</v>
      </c>
      <c r="G69" s="312"/>
      <c r="H69" s="313">
        <v>3</v>
      </c>
      <c r="I69" s="310">
        <f t="shared" si="4"/>
        <v>9</v>
      </c>
      <c r="J69" s="311">
        <v>1</v>
      </c>
      <c r="K69" s="312">
        <v>2</v>
      </c>
      <c r="L69" s="312">
        <v>4</v>
      </c>
      <c r="M69" s="312">
        <v>46</v>
      </c>
      <c r="N69" s="312">
        <v>1</v>
      </c>
      <c r="O69" s="314"/>
      <c r="P69" s="315">
        <f t="shared" si="5"/>
        <v>54</v>
      </c>
    </row>
    <row r="70" spans="1:16" s="5" customFormat="1" ht="12.75" customHeight="1">
      <c r="A70" s="308"/>
      <c r="B70" s="309" t="s">
        <v>213</v>
      </c>
      <c r="C70" s="310">
        <f t="shared" si="3"/>
        <v>1</v>
      </c>
      <c r="D70" s="316"/>
      <c r="E70" s="317"/>
      <c r="F70" s="317"/>
      <c r="G70" s="317"/>
      <c r="H70" s="318"/>
      <c r="I70" s="319">
        <f t="shared" si="4"/>
        <v>0</v>
      </c>
      <c r="J70" s="316">
        <v>1</v>
      </c>
      <c r="K70" s="317"/>
      <c r="L70" s="317"/>
      <c r="M70" s="317"/>
      <c r="N70" s="317"/>
      <c r="O70" s="320"/>
      <c r="P70" s="321">
        <f t="shared" si="5"/>
        <v>1</v>
      </c>
    </row>
    <row r="71" spans="1:16" s="5" customFormat="1" ht="12.75" customHeight="1">
      <c r="A71" s="308"/>
      <c r="B71" s="309" t="s">
        <v>214</v>
      </c>
      <c r="C71" s="310">
        <f t="shared" si="3"/>
        <v>1</v>
      </c>
      <c r="D71" s="311"/>
      <c r="E71" s="312"/>
      <c r="F71" s="312"/>
      <c r="G71" s="312"/>
      <c r="H71" s="313"/>
      <c r="I71" s="310">
        <f t="shared" si="4"/>
        <v>0</v>
      </c>
      <c r="J71" s="311"/>
      <c r="K71" s="312"/>
      <c r="L71" s="312"/>
      <c r="M71" s="312">
        <v>1</v>
      </c>
      <c r="N71" s="312"/>
      <c r="O71" s="314"/>
      <c r="P71" s="315">
        <f t="shared" si="5"/>
        <v>1</v>
      </c>
    </row>
    <row r="72" spans="1:16" s="5" customFormat="1" ht="12.75" customHeight="1">
      <c r="A72" s="308"/>
      <c r="B72" s="309" t="s">
        <v>229</v>
      </c>
      <c r="C72" s="310">
        <f t="shared" si="3"/>
        <v>1</v>
      </c>
      <c r="D72" s="316"/>
      <c r="E72" s="317"/>
      <c r="F72" s="317"/>
      <c r="G72" s="317"/>
      <c r="H72" s="318">
        <v>1</v>
      </c>
      <c r="I72" s="319">
        <f t="shared" si="4"/>
        <v>1</v>
      </c>
      <c r="J72" s="316"/>
      <c r="K72" s="317"/>
      <c r="L72" s="317"/>
      <c r="M72" s="317"/>
      <c r="N72" s="317"/>
      <c r="O72" s="320"/>
      <c r="P72" s="321">
        <f t="shared" si="5"/>
        <v>0</v>
      </c>
    </row>
    <row r="73" spans="1:16" s="5" customFormat="1" ht="12.75" customHeight="1">
      <c r="A73" s="308"/>
      <c r="B73" s="309" t="s">
        <v>106</v>
      </c>
      <c r="C73" s="310">
        <f t="shared" si="3"/>
        <v>1816</v>
      </c>
      <c r="D73" s="311">
        <v>13</v>
      </c>
      <c r="E73" s="312">
        <v>3</v>
      </c>
      <c r="F73" s="312">
        <v>810</v>
      </c>
      <c r="G73" s="312">
        <v>2</v>
      </c>
      <c r="H73" s="313">
        <v>105</v>
      </c>
      <c r="I73" s="310">
        <f t="shared" si="4"/>
        <v>933</v>
      </c>
      <c r="J73" s="311">
        <v>2</v>
      </c>
      <c r="K73" s="312">
        <v>11</v>
      </c>
      <c r="L73" s="312">
        <v>285</v>
      </c>
      <c r="M73" s="312">
        <v>543</v>
      </c>
      <c r="N73" s="312">
        <v>37</v>
      </c>
      <c r="O73" s="314">
        <v>5</v>
      </c>
      <c r="P73" s="315">
        <f t="shared" si="5"/>
        <v>883</v>
      </c>
    </row>
    <row r="74" spans="1:16" s="5" customFormat="1" ht="12.75" customHeight="1">
      <c r="A74" s="308"/>
      <c r="B74" s="309" t="s">
        <v>135</v>
      </c>
      <c r="C74" s="310">
        <f t="shared" si="3"/>
        <v>4</v>
      </c>
      <c r="D74" s="316"/>
      <c r="E74" s="317">
        <v>1</v>
      </c>
      <c r="F74" s="317"/>
      <c r="G74" s="317"/>
      <c r="H74" s="318"/>
      <c r="I74" s="319">
        <f t="shared" si="4"/>
        <v>1</v>
      </c>
      <c r="J74" s="316"/>
      <c r="K74" s="317">
        <v>1</v>
      </c>
      <c r="L74" s="317"/>
      <c r="M74" s="317">
        <v>1</v>
      </c>
      <c r="N74" s="317"/>
      <c r="O74" s="320">
        <v>1</v>
      </c>
      <c r="P74" s="321">
        <f t="shared" si="5"/>
        <v>3</v>
      </c>
    </row>
    <row r="75" spans="1:16" s="5" customFormat="1" ht="12.75" customHeight="1">
      <c r="A75" s="308"/>
      <c r="B75" s="309" t="s">
        <v>119</v>
      </c>
      <c r="C75" s="310">
        <f t="shared" si="3"/>
        <v>17</v>
      </c>
      <c r="D75" s="311">
        <v>3</v>
      </c>
      <c r="E75" s="312"/>
      <c r="F75" s="312"/>
      <c r="G75" s="312"/>
      <c r="H75" s="313">
        <v>7</v>
      </c>
      <c r="I75" s="310">
        <f aca="true" t="shared" si="6" ref="I75:I82">SUM(D75:H75)</f>
        <v>10</v>
      </c>
      <c r="J75" s="311">
        <v>2</v>
      </c>
      <c r="K75" s="312"/>
      <c r="L75" s="312"/>
      <c r="M75" s="312">
        <v>3</v>
      </c>
      <c r="N75" s="312"/>
      <c r="O75" s="314">
        <v>2</v>
      </c>
      <c r="P75" s="315">
        <f t="shared" si="5"/>
        <v>7</v>
      </c>
    </row>
    <row r="76" spans="1:16" s="5" customFormat="1" ht="12.75" customHeight="1">
      <c r="A76" s="308"/>
      <c r="B76" s="309" t="s">
        <v>107</v>
      </c>
      <c r="C76" s="310">
        <f t="shared" si="3"/>
        <v>154</v>
      </c>
      <c r="D76" s="316"/>
      <c r="E76" s="317"/>
      <c r="F76" s="317">
        <v>4</v>
      </c>
      <c r="G76" s="317"/>
      <c r="H76" s="318">
        <v>1</v>
      </c>
      <c r="I76" s="319">
        <f t="shared" si="6"/>
        <v>5</v>
      </c>
      <c r="J76" s="316">
        <v>108</v>
      </c>
      <c r="K76" s="317">
        <v>1</v>
      </c>
      <c r="L76" s="317">
        <v>11</v>
      </c>
      <c r="M76" s="317">
        <v>29</v>
      </c>
      <c r="N76" s="317"/>
      <c r="O76" s="320"/>
      <c r="P76" s="321">
        <f t="shared" si="5"/>
        <v>149</v>
      </c>
    </row>
    <row r="77" spans="1:16" s="5" customFormat="1" ht="12.75" customHeight="1">
      <c r="A77" s="308"/>
      <c r="B77" s="309" t="s">
        <v>108</v>
      </c>
      <c r="C77" s="310">
        <f t="shared" si="3"/>
        <v>24</v>
      </c>
      <c r="D77" s="311"/>
      <c r="E77" s="312">
        <v>1</v>
      </c>
      <c r="F77" s="312">
        <v>3</v>
      </c>
      <c r="G77" s="312"/>
      <c r="H77" s="313">
        <v>3</v>
      </c>
      <c r="I77" s="310">
        <f t="shared" si="6"/>
        <v>7</v>
      </c>
      <c r="J77" s="311">
        <v>4</v>
      </c>
      <c r="K77" s="312"/>
      <c r="L77" s="312">
        <v>1</v>
      </c>
      <c r="M77" s="312">
        <v>5</v>
      </c>
      <c r="N77" s="312">
        <v>7</v>
      </c>
      <c r="O77" s="314"/>
      <c r="P77" s="315">
        <f t="shared" si="5"/>
        <v>17</v>
      </c>
    </row>
    <row r="78" spans="2:16" s="5" customFormat="1" ht="12.75" customHeight="1">
      <c r="B78" s="330" t="s">
        <v>188</v>
      </c>
      <c r="C78" s="310">
        <f t="shared" si="3"/>
        <v>1</v>
      </c>
      <c r="D78" s="316"/>
      <c r="E78" s="317"/>
      <c r="F78" s="317"/>
      <c r="G78" s="317"/>
      <c r="H78" s="318"/>
      <c r="I78" s="319">
        <f t="shared" si="6"/>
        <v>0</v>
      </c>
      <c r="J78" s="316"/>
      <c r="K78" s="317"/>
      <c r="L78" s="317"/>
      <c r="M78" s="317">
        <v>1</v>
      </c>
      <c r="N78" s="317"/>
      <c r="O78" s="320"/>
      <c r="P78" s="321">
        <f>SUM(J78:M78)</f>
        <v>1</v>
      </c>
    </row>
    <row r="79" spans="2:16" s="5" customFormat="1" ht="12.75" customHeight="1" hidden="1">
      <c r="B79" s="309"/>
      <c r="C79" s="310">
        <f t="shared" si="3"/>
        <v>0</v>
      </c>
      <c r="D79" s="311"/>
      <c r="E79" s="312"/>
      <c r="F79" s="312"/>
      <c r="G79" s="312"/>
      <c r="H79" s="313"/>
      <c r="I79" s="310">
        <f t="shared" si="6"/>
        <v>0</v>
      </c>
      <c r="J79" s="311"/>
      <c r="K79" s="312"/>
      <c r="L79" s="312"/>
      <c r="M79" s="312"/>
      <c r="N79" s="312"/>
      <c r="O79" s="314"/>
      <c r="P79" s="315">
        <f>SUM(J79:M79)</f>
        <v>0</v>
      </c>
    </row>
    <row r="80" spans="2:16" s="5" customFormat="1" ht="12.75" customHeight="1" hidden="1">
      <c r="B80" s="309"/>
      <c r="C80" s="310">
        <f t="shared" si="3"/>
        <v>0</v>
      </c>
      <c r="D80" s="316"/>
      <c r="E80" s="317"/>
      <c r="F80" s="317"/>
      <c r="G80" s="317"/>
      <c r="H80" s="318"/>
      <c r="I80" s="319">
        <f t="shared" si="6"/>
        <v>0</v>
      </c>
      <c r="J80" s="316"/>
      <c r="K80" s="317"/>
      <c r="L80" s="317"/>
      <c r="M80" s="317"/>
      <c r="N80" s="317"/>
      <c r="O80" s="320"/>
      <c r="P80" s="321">
        <f>SUM(J80:M80)</f>
        <v>0</v>
      </c>
    </row>
    <row r="81" spans="2:16" s="5" customFormat="1" ht="12.75" customHeight="1" hidden="1">
      <c r="B81" s="309"/>
      <c r="C81" s="310">
        <f t="shared" si="3"/>
        <v>0</v>
      </c>
      <c r="D81" s="311"/>
      <c r="E81" s="312"/>
      <c r="F81" s="312"/>
      <c r="G81" s="312"/>
      <c r="H81" s="313"/>
      <c r="I81" s="310">
        <f t="shared" si="6"/>
        <v>0</v>
      </c>
      <c r="J81" s="311"/>
      <c r="K81" s="312"/>
      <c r="L81" s="312"/>
      <c r="M81" s="312"/>
      <c r="N81" s="312"/>
      <c r="O81" s="314"/>
      <c r="P81" s="315">
        <f>SUM(J81:M81)</f>
        <v>0</v>
      </c>
    </row>
    <row r="82" spans="2:16" s="5" customFormat="1" ht="12.75" customHeight="1" hidden="1">
      <c r="B82" s="137"/>
      <c r="C82" s="1">
        <f t="shared" si="3"/>
        <v>0</v>
      </c>
      <c r="D82" s="293"/>
      <c r="E82" s="299"/>
      <c r="F82" s="299"/>
      <c r="G82" s="299"/>
      <c r="H82" s="296"/>
      <c r="I82" s="158">
        <f t="shared" si="6"/>
        <v>0</v>
      </c>
      <c r="J82" s="293">
        <v>0</v>
      </c>
      <c r="K82" s="299">
        <v>0</v>
      </c>
      <c r="L82" s="299">
        <v>0</v>
      </c>
      <c r="M82" s="299">
        <v>0</v>
      </c>
      <c r="N82" s="299">
        <v>0</v>
      </c>
      <c r="O82" s="307">
        <v>0</v>
      </c>
      <c r="P82" s="159">
        <f>SUM(J82:M82)</f>
        <v>0</v>
      </c>
    </row>
    <row r="83" spans="1:16" s="291" customFormat="1" ht="21.75" customHeight="1">
      <c r="A83" s="602" t="s">
        <v>91</v>
      </c>
      <c r="B83" s="603"/>
      <c r="C83" s="280">
        <f>I83+P83</f>
        <v>3158</v>
      </c>
      <c r="D83" s="294">
        <f aca="true" t="shared" si="7" ref="D83:P83">SUM(D4:D82)</f>
        <v>60</v>
      </c>
      <c r="E83" s="281">
        <f t="shared" si="7"/>
        <v>236</v>
      </c>
      <c r="F83" s="281">
        <f t="shared" si="7"/>
        <v>869</v>
      </c>
      <c r="G83" s="281">
        <f t="shared" si="7"/>
        <v>6</v>
      </c>
      <c r="H83" s="297">
        <f t="shared" si="7"/>
        <v>210</v>
      </c>
      <c r="I83" s="283">
        <f t="shared" si="7"/>
        <v>1381</v>
      </c>
      <c r="J83" s="294">
        <f t="shared" si="7"/>
        <v>176</v>
      </c>
      <c r="K83" s="281">
        <f t="shared" si="7"/>
        <v>41</v>
      </c>
      <c r="L83" s="281">
        <f t="shared" si="7"/>
        <v>388</v>
      </c>
      <c r="M83" s="281">
        <f t="shared" si="7"/>
        <v>1064</v>
      </c>
      <c r="N83" s="281">
        <f t="shared" si="7"/>
        <v>74</v>
      </c>
      <c r="O83" s="282">
        <f t="shared" si="7"/>
        <v>34</v>
      </c>
      <c r="P83" s="289">
        <f t="shared" si="7"/>
        <v>1777</v>
      </c>
    </row>
    <row r="84" spans="1:16" s="5" customFormat="1" ht="12.75">
      <c r="A84" s="308"/>
      <c r="B84" s="309" t="s">
        <v>136</v>
      </c>
      <c r="C84" s="310">
        <f t="shared" si="3"/>
        <v>1</v>
      </c>
      <c r="D84" s="316"/>
      <c r="E84" s="317"/>
      <c r="F84" s="317"/>
      <c r="G84" s="317"/>
      <c r="H84" s="318"/>
      <c r="I84" s="319">
        <f aca="true" t="shared" si="8" ref="I84:I102">SUM(D84:H84)</f>
        <v>0</v>
      </c>
      <c r="J84" s="316"/>
      <c r="K84" s="317"/>
      <c r="L84" s="317"/>
      <c r="M84" s="317">
        <v>1</v>
      </c>
      <c r="N84" s="317"/>
      <c r="O84" s="320"/>
      <c r="P84" s="315">
        <f aca="true" t="shared" si="9" ref="P84:P102">SUM(J84:O84)</f>
        <v>1</v>
      </c>
    </row>
    <row r="85" spans="1:16" s="5" customFormat="1" ht="12.75">
      <c r="A85" s="322"/>
      <c r="B85" s="309" t="s">
        <v>189</v>
      </c>
      <c r="C85" s="310">
        <f>I85+P85</f>
        <v>3</v>
      </c>
      <c r="D85" s="311">
        <v>1</v>
      </c>
      <c r="E85" s="312"/>
      <c r="F85" s="312"/>
      <c r="G85" s="312"/>
      <c r="H85" s="313"/>
      <c r="I85" s="310">
        <f>SUM(D85:H85)</f>
        <v>1</v>
      </c>
      <c r="J85" s="311"/>
      <c r="K85" s="312"/>
      <c r="L85" s="312">
        <v>1</v>
      </c>
      <c r="M85" s="312">
        <v>1</v>
      </c>
      <c r="N85" s="312"/>
      <c r="O85" s="314"/>
      <c r="P85" s="315">
        <f>SUM(J85:O85)</f>
        <v>2</v>
      </c>
    </row>
    <row r="86" spans="1:16" s="5" customFormat="1" ht="12.75">
      <c r="A86" s="322"/>
      <c r="B86" s="309" t="s">
        <v>125</v>
      </c>
      <c r="C86" s="310">
        <f>I86+P86</f>
        <v>1</v>
      </c>
      <c r="D86" s="311"/>
      <c r="E86" s="312"/>
      <c r="F86" s="312"/>
      <c r="G86" s="312"/>
      <c r="H86" s="313"/>
      <c r="I86" s="310">
        <f>SUM(D86:H86)</f>
        <v>0</v>
      </c>
      <c r="J86" s="311"/>
      <c r="K86" s="312"/>
      <c r="L86" s="312">
        <v>1</v>
      </c>
      <c r="M86" s="312"/>
      <c r="N86" s="312"/>
      <c r="O86" s="314"/>
      <c r="P86" s="315">
        <f>SUM(J86:O86)</f>
        <v>1</v>
      </c>
    </row>
    <row r="87" spans="1:16" s="5" customFormat="1" ht="12.75">
      <c r="A87" s="308"/>
      <c r="B87" s="309" t="s">
        <v>137</v>
      </c>
      <c r="C87" s="310">
        <f t="shared" si="3"/>
        <v>115</v>
      </c>
      <c r="D87" s="311">
        <v>2</v>
      </c>
      <c r="E87" s="312">
        <v>4</v>
      </c>
      <c r="F87" s="312">
        <v>4</v>
      </c>
      <c r="G87" s="312">
        <v>10</v>
      </c>
      <c r="H87" s="313"/>
      <c r="I87" s="310">
        <f t="shared" si="8"/>
        <v>20</v>
      </c>
      <c r="J87" s="311">
        <v>1</v>
      </c>
      <c r="K87" s="312"/>
      <c r="L87" s="312"/>
      <c r="M87" s="312">
        <v>93</v>
      </c>
      <c r="N87" s="312">
        <v>1</v>
      </c>
      <c r="O87" s="314"/>
      <c r="P87" s="315">
        <f t="shared" si="9"/>
        <v>95</v>
      </c>
    </row>
    <row r="88" spans="1:16" s="5" customFormat="1" ht="12.75">
      <c r="A88" s="308"/>
      <c r="B88" s="309" t="s">
        <v>173</v>
      </c>
      <c r="C88" s="310">
        <f t="shared" si="3"/>
        <v>4</v>
      </c>
      <c r="D88" s="316"/>
      <c r="E88" s="317"/>
      <c r="F88" s="317"/>
      <c r="G88" s="317">
        <v>1</v>
      </c>
      <c r="H88" s="318"/>
      <c r="I88" s="319">
        <f t="shared" si="8"/>
        <v>1</v>
      </c>
      <c r="J88" s="316"/>
      <c r="K88" s="317"/>
      <c r="L88" s="317"/>
      <c r="M88" s="317">
        <v>3</v>
      </c>
      <c r="N88" s="317"/>
      <c r="O88" s="320"/>
      <c r="P88" s="315">
        <f t="shared" si="9"/>
        <v>3</v>
      </c>
    </row>
    <row r="89" spans="1:16" s="5" customFormat="1" ht="12.75">
      <c r="A89" s="308"/>
      <c r="B89" s="309" t="s">
        <v>126</v>
      </c>
      <c r="C89" s="310">
        <f t="shared" si="3"/>
        <v>2</v>
      </c>
      <c r="D89" s="311">
        <v>1</v>
      </c>
      <c r="E89" s="312"/>
      <c r="F89" s="312"/>
      <c r="G89" s="312"/>
      <c r="H89" s="313"/>
      <c r="I89" s="310">
        <f t="shared" si="8"/>
        <v>1</v>
      </c>
      <c r="J89" s="311"/>
      <c r="K89" s="312"/>
      <c r="L89" s="312"/>
      <c r="M89" s="312">
        <v>1</v>
      </c>
      <c r="N89" s="312"/>
      <c r="O89" s="314"/>
      <c r="P89" s="315">
        <f t="shared" si="9"/>
        <v>1</v>
      </c>
    </row>
    <row r="90" spans="1:16" s="5" customFormat="1" ht="12.75" customHeight="1">
      <c r="A90" s="308"/>
      <c r="B90" s="309" t="s">
        <v>191</v>
      </c>
      <c r="C90" s="310">
        <f t="shared" si="3"/>
        <v>3</v>
      </c>
      <c r="D90" s="311"/>
      <c r="E90" s="312">
        <v>1</v>
      </c>
      <c r="F90" s="312"/>
      <c r="G90" s="312"/>
      <c r="H90" s="313"/>
      <c r="I90" s="310">
        <f t="shared" si="8"/>
        <v>1</v>
      </c>
      <c r="J90" s="311"/>
      <c r="K90" s="312"/>
      <c r="L90" s="312"/>
      <c r="M90" s="312">
        <v>2</v>
      </c>
      <c r="N90" s="312"/>
      <c r="O90" s="314"/>
      <c r="P90" s="315">
        <f t="shared" si="9"/>
        <v>2</v>
      </c>
    </row>
    <row r="91" spans="1:16" s="5" customFormat="1" ht="12.75" customHeight="1">
      <c r="A91" s="308"/>
      <c r="B91" s="309" t="s">
        <v>158</v>
      </c>
      <c r="C91" s="310">
        <f t="shared" si="3"/>
        <v>2</v>
      </c>
      <c r="D91" s="311"/>
      <c r="E91" s="312"/>
      <c r="F91" s="312"/>
      <c r="G91" s="312"/>
      <c r="H91" s="313">
        <v>1</v>
      </c>
      <c r="I91" s="310">
        <f t="shared" si="8"/>
        <v>1</v>
      </c>
      <c r="J91" s="311"/>
      <c r="K91" s="312"/>
      <c r="L91" s="312"/>
      <c r="M91" s="312">
        <v>1</v>
      </c>
      <c r="N91" s="312"/>
      <c r="O91" s="314"/>
      <c r="P91" s="315">
        <f t="shared" si="9"/>
        <v>1</v>
      </c>
    </row>
    <row r="92" spans="1:16" s="5" customFormat="1" ht="12.75" customHeight="1">
      <c r="A92" s="308"/>
      <c r="B92" s="309" t="s">
        <v>127</v>
      </c>
      <c r="C92" s="310">
        <f t="shared" si="3"/>
        <v>2</v>
      </c>
      <c r="D92" s="316"/>
      <c r="E92" s="317"/>
      <c r="F92" s="317"/>
      <c r="G92" s="317"/>
      <c r="H92" s="318"/>
      <c r="I92" s="319">
        <f t="shared" si="8"/>
        <v>0</v>
      </c>
      <c r="J92" s="316"/>
      <c r="K92" s="317"/>
      <c r="L92" s="317"/>
      <c r="M92" s="317">
        <v>2</v>
      </c>
      <c r="N92" s="317"/>
      <c r="O92" s="320"/>
      <c r="P92" s="321">
        <f t="shared" si="9"/>
        <v>2</v>
      </c>
    </row>
    <row r="93" spans="1:16" s="5" customFormat="1" ht="12.75" customHeight="1">
      <c r="A93" s="308"/>
      <c r="B93" s="309" t="s">
        <v>215</v>
      </c>
      <c r="C93" s="310">
        <f t="shared" si="3"/>
        <v>1</v>
      </c>
      <c r="D93" s="311"/>
      <c r="E93" s="312"/>
      <c r="F93" s="312"/>
      <c r="G93" s="312"/>
      <c r="H93" s="313"/>
      <c r="I93" s="310">
        <f t="shared" si="8"/>
        <v>0</v>
      </c>
      <c r="J93" s="311"/>
      <c r="K93" s="312"/>
      <c r="L93" s="312"/>
      <c r="M93" s="312">
        <v>1</v>
      </c>
      <c r="N93" s="312"/>
      <c r="O93" s="314"/>
      <c r="P93" s="315">
        <f t="shared" si="9"/>
        <v>1</v>
      </c>
    </row>
    <row r="94" spans="1:16" s="5" customFormat="1" ht="12.75" customHeight="1">
      <c r="A94" s="308"/>
      <c r="B94" s="309" t="s">
        <v>192</v>
      </c>
      <c r="C94" s="310">
        <f t="shared" si="3"/>
        <v>3</v>
      </c>
      <c r="D94" s="316"/>
      <c r="E94" s="317"/>
      <c r="F94" s="317">
        <v>1</v>
      </c>
      <c r="G94" s="317"/>
      <c r="H94" s="318"/>
      <c r="I94" s="319">
        <f t="shared" si="8"/>
        <v>1</v>
      </c>
      <c r="J94" s="316"/>
      <c r="K94" s="317"/>
      <c r="L94" s="317"/>
      <c r="M94" s="317">
        <v>2</v>
      </c>
      <c r="N94" s="317"/>
      <c r="O94" s="320"/>
      <c r="P94" s="321">
        <f t="shared" si="9"/>
        <v>2</v>
      </c>
    </row>
    <row r="95" spans="1:16" s="5" customFormat="1" ht="12.75" customHeight="1">
      <c r="A95" s="308"/>
      <c r="B95" s="309" t="s">
        <v>120</v>
      </c>
      <c r="C95" s="310">
        <f t="shared" si="3"/>
        <v>17</v>
      </c>
      <c r="D95" s="311">
        <v>2</v>
      </c>
      <c r="E95" s="312">
        <v>2</v>
      </c>
      <c r="F95" s="312"/>
      <c r="G95" s="312"/>
      <c r="H95" s="313"/>
      <c r="I95" s="310">
        <f t="shared" si="8"/>
        <v>4</v>
      </c>
      <c r="J95" s="311">
        <v>7</v>
      </c>
      <c r="K95" s="312"/>
      <c r="L95" s="312"/>
      <c r="M95" s="312">
        <v>6</v>
      </c>
      <c r="N95" s="312"/>
      <c r="O95" s="314"/>
      <c r="P95" s="315">
        <f t="shared" si="9"/>
        <v>13</v>
      </c>
    </row>
    <row r="96" spans="1:16" s="5" customFormat="1" ht="12.75" customHeight="1">
      <c r="A96" s="308"/>
      <c r="B96" s="309" t="s">
        <v>193</v>
      </c>
      <c r="C96" s="310">
        <f t="shared" si="3"/>
        <v>4</v>
      </c>
      <c r="D96" s="316"/>
      <c r="E96" s="317"/>
      <c r="F96" s="317"/>
      <c r="G96" s="317"/>
      <c r="H96" s="318"/>
      <c r="I96" s="319">
        <f t="shared" si="8"/>
        <v>0</v>
      </c>
      <c r="J96" s="316">
        <v>2</v>
      </c>
      <c r="K96" s="317"/>
      <c r="L96" s="317"/>
      <c r="M96" s="317">
        <v>2</v>
      </c>
      <c r="N96" s="317"/>
      <c r="O96" s="320"/>
      <c r="P96" s="321">
        <f t="shared" si="9"/>
        <v>4</v>
      </c>
    </row>
    <row r="97" spans="1:16" s="5" customFormat="1" ht="12.75" customHeight="1">
      <c r="A97" s="308"/>
      <c r="B97" s="309" t="s">
        <v>159</v>
      </c>
      <c r="C97" s="310">
        <f t="shared" si="3"/>
        <v>3</v>
      </c>
      <c r="D97" s="311"/>
      <c r="E97" s="312"/>
      <c r="F97" s="312"/>
      <c r="G97" s="312"/>
      <c r="H97" s="313"/>
      <c r="I97" s="310">
        <f t="shared" si="8"/>
        <v>0</v>
      </c>
      <c r="J97" s="311"/>
      <c r="K97" s="312"/>
      <c r="L97" s="312"/>
      <c r="M97" s="312">
        <v>3</v>
      </c>
      <c r="N97" s="312"/>
      <c r="O97" s="314"/>
      <c r="P97" s="315">
        <f t="shared" si="9"/>
        <v>3</v>
      </c>
    </row>
    <row r="98" spans="1:16" s="5" customFormat="1" ht="12.75" customHeight="1">
      <c r="A98" s="308"/>
      <c r="B98" s="309" t="s">
        <v>194</v>
      </c>
      <c r="C98" s="310">
        <f t="shared" si="3"/>
        <v>1</v>
      </c>
      <c r="D98" s="316"/>
      <c r="E98" s="317"/>
      <c r="F98" s="317"/>
      <c r="G98" s="317"/>
      <c r="H98" s="318"/>
      <c r="I98" s="319">
        <f t="shared" si="8"/>
        <v>0</v>
      </c>
      <c r="J98" s="316"/>
      <c r="K98" s="317"/>
      <c r="L98" s="317"/>
      <c r="M98" s="317">
        <v>1</v>
      </c>
      <c r="N98" s="317"/>
      <c r="O98" s="320"/>
      <c r="P98" s="321">
        <f t="shared" si="9"/>
        <v>1</v>
      </c>
    </row>
    <row r="99" spans="1:16" s="5" customFormat="1" ht="12.75" customHeight="1">
      <c r="A99" s="308"/>
      <c r="B99" s="309" t="s">
        <v>109</v>
      </c>
      <c r="C99" s="310">
        <f t="shared" si="3"/>
        <v>225</v>
      </c>
      <c r="D99" s="311">
        <v>28</v>
      </c>
      <c r="E99" s="312">
        <v>18</v>
      </c>
      <c r="F99" s="312">
        <v>46</v>
      </c>
      <c r="G99" s="312">
        <v>85</v>
      </c>
      <c r="H99" s="313">
        <v>31</v>
      </c>
      <c r="I99" s="310">
        <f t="shared" si="8"/>
        <v>208</v>
      </c>
      <c r="J99" s="311"/>
      <c r="K99" s="312"/>
      <c r="L99" s="312"/>
      <c r="M99" s="312">
        <v>10</v>
      </c>
      <c r="N99" s="312">
        <v>3</v>
      </c>
      <c r="O99" s="314">
        <v>4</v>
      </c>
      <c r="P99" s="315">
        <f t="shared" si="9"/>
        <v>17</v>
      </c>
    </row>
    <row r="100" spans="1:16" s="5" customFormat="1" ht="12.75" customHeight="1">
      <c r="A100" s="308"/>
      <c r="B100" s="309" t="s">
        <v>216</v>
      </c>
      <c r="C100" s="310">
        <f t="shared" si="3"/>
        <v>1</v>
      </c>
      <c r="D100" s="316"/>
      <c r="E100" s="317"/>
      <c r="F100" s="317"/>
      <c r="G100" s="317"/>
      <c r="H100" s="318"/>
      <c r="I100" s="319">
        <f t="shared" si="8"/>
        <v>0</v>
      </c>
      <c r="J100" s="316"/>
      <c r="K100" s="317"/>
      <c r="L100" s="317"/>
      <c r="M100" s="317">
        <v>1</v>
      </c>
      <c r="N100" s="317"/>
      <c r="O100" s="320"/>
      <c r="P100" s="321">
        <f t="shared" si="9"/>
        <v>1</v>
      </c>
    </row>
    <row r="101" spans="2:16" s="5" customFormat="1" ht="12.75" customHeight="1">
      <c r="B101" s="330" t="s">
        <v>138</v>
      </c>
      <c r="C101" s="310">
        <f t="shared" si="3"/>
        <v>11</v>
      </c>
      <c r="D101" s="311"/>
      <c r="E101" s="312"/>
      <c r="F101" s="312"/>
      <c r="G101" s="312">
        <v>1</v>
      </c>
      <c r="H101" s="313"/>
      <c r="I101" s="310">
        <f t="shared" si="8"/>
        <v>1</v>
      </c>
      <c r="J101" s="311"/>
      <c r="K101" s="312"/>
      <c r="L101" s="312"/>
      <c r="M101" s="312">
        <v>3</v>
      </c>
      <c r="N101" s="312">
        <v>7</v>
      </c>
      <c r="O101" s="314"/>
      <c r="P101" s="315">
        <f t="shared" si="9"/>
        <v>10</v>
      </c>
    </row>
    <row r="102" spans="2:16" s="5" customFormat="1" ht="12.75" customHeight="1" hidden="1">
      <c r="B102" s="137"/>
      <c r="C102" s="1">
        <f t="shared" si="3"/>
        <v>0</v>
      </c>
      <c r="D102" s="293"/>
      <c r="E102" s="299"/>
      <c r="F102" s="299"/>
      <c r="G102" s="299"/>
      <c r="H102" s="296"/>
      <c r="I102" s="158">
        <f t="shared" si="8"/>
        <v>0</v>
      </c>
      <c r="J102" s="293"/>
      <c r="K102" s="299"/>
      <c r="L102" s="299"/>
      <c r="M102" s="299"/>
      <c r="N102" s="299"/>
      <c r="O102" s="307"/>
      <c r="P102" s="159">
        <f t="shared" si="9"/>
        <v>0</v>
      </c>
    </row>
    <row r="103" spans="1:16" s="165" customFormat="1" ht="20.25" customHeight="1">
      <c r="A103" s="602" t="s">
        <v>92</v>
      </c>
      <c r="B103" s="603"/>
      <c r="C103" s="284">
        <f t="shared" si="3"/>
        <v>399</v>
      </c>
      <c r="D103" s="295">
        <f aca="true" t="shared" si="10" ref="D103:P103">SUM(D84:D102)</f>
        <v>34</v>
      </c>
      <c r="E103" s="285">
        <f t="shared" si="10"/>
        <v>25</v>
      </c>
      <c r="F103" s="285">
        <f t="shared" si="10"/>
        <v>51</v>
      </c>
      <c r="G103" s="285">
        <f t="shared" si="10"/>
        <v>97</v>
      </c>
      <c r="H103" s="298">
        <f t="shared" si="10"/>
        <v>32</v>
      </c>
      <c r="I103" s="287">
        <f t="shared" si="10"/>
        <v>239</v>
      </c>
      <c r="J103" s="288">
        <f t="shared" si="10"/>
        <v>10</v>
      </c>
      <c r="K103" s="285">
        <f t="shared" si="10"/>
        <v>0</v>
      </c>
      <c r="L103" s="285">
        <f t="shared" si="10"/>
        <v>2</v>
      </c>
      <c r="M103" s="285">
        <f t="shared" si="10"/>
        <v>133</v>
      </c>
      <c r="N103" s="285">
        <f t="shared" si="10"/>
        <v>11</v>
      </c>
      <c r="O103" s="286">
        <f t="shared" si="10"/>
        <v>4</v>
      </c>
      <c r="P103" s="290">
        <f t="shared" si="10"/>
        <v>160</v>
      </c>
    </row>
    <row r="104" spans="1:16" ht="19.5" customHeight="1">
      <c r="A104" s="604" t="s">
        <v>59</v>
      </c>
      <c r="B104" s="605"/>
      <c r="C104" s="398">
        <f>I104+P104</f>
        <v>3557</v>
      </c>
      <c r="D104" s="399">
        <f aca="true" t="shared" si="11" ref="D104:P104">D83+D103</f>
        <v>94</v>
      </c>
      <c r="E104" s="400">
        <f t="shared" si="11"/>
        <v>261</v>
      </c>
      <c r="F104" s="400">
        <f t="shared" si="11"/>
        <v>920</v>
      </c>
      <c r="G104" s="400">
        <f t="shared" si="11"/>
        <v>103</v>
      </c>
      <c r="H104" s="401">
        <f t="shared" si="11"/>
        <v>242</v>
      </c>
      <c r="I104" s="401">
        <f t="shared" si="11"/>
        <v>1620</v>
      </c>
      <c r="J104" s="399">
        <f t="shared" si="11"/>
        <v>186</v>
      </c>
      <c r="K104" s="400">
        <f t="shared" si="11"/>
        <v>41</v>
      </c>
      <c r="L104" s="400">
        <f t="shared" si="11"/>
        <v>390</v>
      </c>
      <c r="M104" s="400">
        <f t="shared" si="11"/>
        <v>1197</v>
      </c>
      <c r="N104" s="400">
        <f t="shared" si="11"/>
        <v>85</v>
      </c>
      <c r="O104" s="402">
        <f t="shared" si="11"/>
        <v>38</v>
      </c>
      <c r="P104" s="399">
        <f t="shared" si="11"/>
        <v>1937</v>
      </c>
    </row>
    <row r="106" ht="12.75">
      <c r="B106" s="138" t="s">
        <v>110</v>
      </c>
    </row>
  </sheetData>
  <sheetProtection/>
  <mergeCells count="5">
    <mergeCell ref="A1:P1"/>
    <mergeCell ref="A3:B3"/>
    <mergeCell ref="A83:B83"/>
    <mergeCell ref="A103:B103"/>
    <mergeCell ref="A104:B104"/>
  </mergeCells>
  <printOptions horizontalCentered="1" verticalCentered="1"/>
  <pageMargins left="0.6692913385826772" right="0.35433070866141736" top="0.2362204724409449" bottom="0.2755905511811024" header="0" footer="0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5"/>
  <dimension ref="A1:O22"/>
  <sheetViews>
    <sheetView showGridLines="0" showZeros="0" tabSelected="1" zoomScale="75" zoomScaleNormal="75" zoomScalePageLayoutView="0" workbookViewId="0" topLeftCell="A1">
      <pane xSplit="1" ySplit="5" topLeftCell="B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I15" sqref="I15"/>
    </sheetView>
  </sheetViews>
  <sheetFormatPr defaultColWidth="9.00390625" defaultRowHeight="12.75"/>
  <cols>
    <col min="1" max="1" width="22.875" style="461" customWidth="1"/>
    <col min="2" max="5" width="20.875" style="461" customWidth="1"/>
    <col min="6" max="16384" width="9.125" style="461" customWidth="1"/>
  </cols>
  <sheetData>
    <row r="1" s="490" customFormat="1" ht="25.5" customHeight="1">
      <c r="A1" s="492" t="s">
        <v>239</v>
      </c>
    </row>
    <row r="2" spans="1:5" s="490" customFormat="1" ht="30.75" customHeight="1">
      <c r="A2" s="491"/>
      <c r="B2" s="606" t="s">
        <v>201</v>
      </c>
      <c r="C2" s="607"/>
      <c r="D2" s="606" t="s">
        <v>200</v>
      </c>
      <c r="E2" s="610"/>
    </row>
    <row r="3" spans="1:10" s="466" customFormat="1" ht="13.5" customHeight="1">
      <c r="A3" s="489"/>
      <c r="B3" s="608"/>
      <c r="C3" s="609"/>
      <c r="D3" s="608"/>
      <c r="E3" s="611"/>
      <c r="F3" s="480"/>
      <c r="G3" s="480"/>
      <c r="H3" s="480"/>
      <c r="I3" s="480"/>
      <c r="J3" s="480"/>
    </row>
    <row r="4" spans="1:15" s="466" customFormat="1" ht="18" customHeight="1">
      <c r="A4" s="489" t="s">
        <v>61</v>
      </c>
      <c r="B4" s="488" t="s">
        <v>220</v>
      </c>
      <c r="C4" s="487" t="s">
        <v>221</v>
      </c>
      <c r="D4" s="486" t="s">
        <v>220</v>
      </c>
      <c r="E4" s="485" t="s">
        <v>221</v>
      </c>
      <c r="F4" s="480"/>
      <c r="G4" s="480"/>
      <c r="H4" s="480"/>
      <c r="I4" s="480"/>
      <c r="J4" s="480"/>
      <c r="K4" s="480"/>
      <c r="L4" s="480"/>
      <c r="M4" s="480"/>
      <c r="N4" s="480"/>
      <c r="O4" s="480"/>
    </row>
    <row r="5" spans="1:15" s="466" customFormat="1" ht="31.5" customHeight="1">
      <c r="A5" s="484" t="s">
        <v>60</v>
      </c>
      <c r="B5" s="483">
        <v>4713</v>
      </c>
      <c r="C5" s="483">
        <f>C11+C16</f>
        <v>1665</v>
      </c>
      <c r="D5" s="482">
        <v>1705</v>
      </c>
      <c r="E5" s="481">
        <f>E11+E16</f>
        <v>2481</v>
      </c>
      <c r="F5" s="480"/>
      <c r="G5" s="480"/>
      <c r="H5" s="480"/>
      <c r="I5" s="480"/>
      <c r="J5" s="480"/>
      <c r="K5" s="480"/>
      <c r="L5" s="480"/>
      <c r="M5" s="480"/>
      <c r="N5" s="480"/>
      <c r="O5" s="480"/>
    </row>
    <row r="6" spans="1:5" s="466" customFormat="1" ht="25.5" customHeight="1">
      <c r="A6" s="474" t="s">
        <v>63</v>
      </c>
      <c r="B6" s="473">
        <v>151</v>
      </c>
      <c r="C6" s="473">
        <v>16</v>
      </c>
      <c r="D6" s="472">
        <v>0</v>
      </c>
      <c r="E6" s="479">
        <v>0</v>
      </c>
    </row>
    <row r="7" spans="1:5" s="466" customFormat="1" ht="25.5" customHeight="1">
      <c r="A7" s="474" t="s">
        <v>65</v>
      </c>
      <c r="B7" s="473">
        <v>694</v>
      </c>
      <c r="C7" s="473">
        <v>275</v>
      </c>
      <c r="D7" s="472">
        <v>11</v>
      </c>
      <c r="E7" s="471">
        <v>1</v>
      </c>
    </row>
    <row r="8" spans="1:5" s="466" customFormat="1" ht="25.5" customHeight="1">
      <c r="A8" s="474" t="s">
        <v>66</v>
      </c>
      <c r="B8" s="473">
        <v>2834</v>
      </c>
      <c r="C8" s="473">
        <v>405</v>
      </c>
      <c r="D8" s="472">
        <v>6</v>
      </c>
      <c r="E8" s="471">
        <v>2</v>
      </c>
    </row>
    <row r="9" spans="1:5" s="466" customFormat="1" ht="25.5" customHeight="1">
      <c r="A9" s="474" t="s">
        <v>70</v>
      </c>
      <c r="B9" s="473">
        <v>0</v>
      </c>
      <c r="C9" s="473">
        <v>0</v>
      </c>
      <c r="D9" s="472">
        <v>14</v>
      </c>
      <c r="E9" s="471">
        <v>16</v>
      </c>
    </row>
    <row r="10" spans="1:5" s="466" customFormat="1" ht="25.5" customHeight="1">
      <c r="A10" s="474" t="s">
        <v>71</v>
      </c>
      <c r="B10" s="473">
        <v>821</v>
      </c>
      <c r="C10" s="473">
        <v>868</v>
      </c>
      <c r="D10" s="472">
        <v>555</v>
      </c>
      <c r="E10" s="471">
        <v>830</v>
      </c>
    </row>
    <row r="11" spans="1:5" s="466" customFormat="1" ht="34.5" customHeight="1">
      <c r="A11" s="478" t="s">
        <v>90</v>
      </c>
      <c r="B11" s="477">
        <v>4500</v>
      </c>
      <c r="C11" s="475">
        <f>SUM(C6:C10)</f>
        <v>1564</v>
      </c>
      <c r="D11" s="476">
        <v>586</v>
      </c>
      <c r="E11" s="475">
        <f>SUM(E6:E10)</f>
        <v>849</v>
      </c>
    </row>
    <row r="12" spans="1:5" s="466" customFormat="1" ht="25.5" customHeight="1">
      <c r="A12" s="474" t="s">
        <v>64</v>
      </c>
      <c r="B12" s="473">
        <v>134</v>
      </c>
      <c r="C12" s="473">
        <v>61</v>
      </c>
      <c r="D12" s="472">
        <v>1</v>
      </c>
      <c r="E12" s="471">
        <v>1</v>
      </c>
    </row>
    <row r="13" spans="1:5" s="466" customFormat="1" ht="25.5" customHeight="1">
      <c r="A13" s="474" t="s">
        <v>67</v>
      </c>
      <c r="B13" s="473">
        <v>1</v>
      </c>
      <c r="C13" s="473">
        <v>15</v>
      </c>
      <c r="D13" s="472">
        <v>0</v>
      </c>
      <c r="E13" s="471">
        <v>0</v>
      </c>
    </row>
    <row r="14" spans="1:5" ht="25.5" customHeight="1">
      <c r="A14" s="474" t="s">
        <v>68</v>
      </c>
      <c r="B14" s="473">
        <v>31</v>
      </c>
      <c r="C14" s="473">
        <v>4</v>
      </c>
      <c r="D14" s="472">
        <v>50</v>
      </c>
      <c r="E14" s="471">
        <v>86</v>
      </c>
    </row>
    <row r="15" spans="1:5" s="466" customFormat="1" ht="25.5" customHeight="1">
      <c r="A15" s="474" t="s">
        <v>69</v>
      </c>
      <c r="B15" s="473">
        <v>47</v>
      </c>
      <c r="C15" s="473">
        <v>21</v>
      </c>
      <c r="D15" s="472">
        <v>1068</v>
      </c>
      <c r="E15" s="471">
        <v>1545</v>
      </c>
    </row>
    <row r="16" spans="1:5" s="466" customFormat="1" ht="34.5" customHeight="1">
      <c r="A16" s="470" t="s">
        <v>0</v>
      </c>
      <c r="B16" s="469">
        <v>213</v>
      </c>
      <c r="C16" s="467">
        <f>SUM(C12:C15)</f>
        <v>101</v>
      </c>
      <c r="D16" s="468">
        <v>1119</v>
      </c>
      <c r="E16" s="467">
        <f>SUM(E12:E15)</f>
        <v>1632</v>
      </c>
    </row>
    <row r="18" s="460" customFormat="1" ht="25.5" customHeight="1">
      <c r="A18" s="465" t="s">
        <v>199</v>
      </c>
    </row>
    <row r="19" s="464" customFormat="1" ht="18" customHeight="1"/>
    <row r="20" spans="1:5" s="463" customFormat="1" ht="72" customHeight="1">
      <c r="A20" s="612" t="s">
        <v>232</v>
      </c>
      <c r="B20" s="613"/>
      <c r="C20" s="613"/>
      <c r="D20" s="613"/>
      <c r="E20" s="613"/>
    </row>
    <row r="22" ht="15.75">
      <c r="B22" s="462"/>
    </row>
  </sheetData>
  <sheetProtection/>
  <mergeCells count="3">
    <mergeCell ref="B2:C3"/>
    <mergeCell ref="D2:E3"/>
    <mergeCell ref="A20:E20"/>
  </mergeCells>
  <printOptions horizontalCentered="1" verticalCentered="1"/>
  <pageMargins left="0.2362204724409449" right="0.2362204724409449" top="0.7874015748031497" bottom="0.6692913385826772" header="0.31496062992125984" footer="0.31496062992125984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6"/>
  <sheetViews>
    <sheetView showGridLines="0" showZeros="0" zoomScale="70" zoomScaleNormal="70" zoomScalePageLayoutView="0" workbookViewId="0" topLeftCell="A1">
      <selection activeCell="I43" sqref="I43"/>
    </sheetView>
  </sheetViews>
  <sheetFormatPr defaultColWidth="9.00390625" defaultRowHeight="12.75"/>
  <cols>
    <col min="1" max="1" width="15.375" style="181" customWidth="1"/>
    <col min="2" max="2" width="23.125" style="181" customWidth="1"/>
    <col min="3" max="4" width="17.375" style="215" customWidth="1"/>
    <col min="5" max="6" width="17.375" style="216" customWidth="1"/>
    <col min="7" max="7" width="3.375" style="181" customWidth="1"/>
    <col min="8" max="8" width="23.00390625" style="181" customWidth="1"/>
    <col min="9" max="9" width="28.875" style="181" customWidth="1"/>
    <col min="10" max="10" width="16.875" style="217" customWidth="1"/>
    <col min="11" max="11" width="16.375" style="217" customWidth="1"/>
    <col min="12" max="12" width="18.75390625" style="216" customWidth="1"/>
    <col min="13" max="13" width="19.25390625" style="216" customWidth="1"/>
    <col min="14" max="16384" width="9.125" style="181" customWidth="1"/>
  </cols>
  <sheetData>
    <row r="1" spans="1:6" s="166" customFormat="1" ht="19.5" customHeight="1">
      <c r="A1" s="267" t="s">
        <v>240</v>
      </c>
      <c r="B1" s="259"/>
      <c r="C1" s="259"/>
      <c r="D1" s="259"/>
      <c r="E1" s="263"/>
      <c r="F1" s="263"/>
    </row>
    <row r="2" spans="1:6" s="166" customFormat="1" ht="7.5" customHeight="1" thickBot="1">
      <c r="A2" s="267"/>
      <c r="B2" s="259"/>
      <c r="C2" s="259"/>
      <c r="D2" s="259"/>
      <c r="E2" s="263"/>
      <c r="F2" s="263"/>
    </row>
    <row r="3" spans="1:13" s="171" customFormat="1" ht="15.75" customHeight="1" thickTop="1">
      <c r="A3" s="167"/>
      <c r="B3" s="167" t="s">
        <v>83</v>
      </c>
      <c r="C3" s="168" t="s">
        <v>35</v>
      </c>
      <c r="D3" s="168"/>
      <c r="E3" s="169" t="s">
        <v>36</v>
      </c>
      <c r="F3" s="170"/>
      <c r="H3" s="167" t="s">
        <v>34</v>
      </c>
      <c r="I3" s="167" t="s">
        <v>83</v>
      </c>
      <c r="J3" s="168" t="s">
        <v>35</v>
      </c>
      <c r="K3" s="168"/>
      <c r="L3" s="169" t="s">
        <v>36</v>
      </c>
      <c r="M3" s="170"/>
    </row>
    <row r="4" spans="1:14" s="171" customFormat="1" ht="15.75" customHeight="1" thickBot="1">
      <c r="A4" s="172"/>
      <c r="B4" s="172"/>
      <c r="C4" s="264" t="s">
        <v>220</v>
      </c>
      <c r="D4" s="174" t="s">
        <v>221</v>
      </c>
      <c r="E4" s="173" t="s">
        <v>220</v>
      </c>
      <c r="F4" s="174" t="s">
        <v>221</v>
      </c>
      <c r="G4" s="175"/>
      <c r="H4" s="176"/>
      <c r="I4" s="176"/>
      <c r="J4" s="264" t="s">
        <v>220</v>
      </c>
      <c r="K4" s="174" t="s">
        <v>221</v>
      </c>
      <c r="L4" s="173" t="s">
        <v>220</v>
      </c>
      <c r="M4" s="174" t="s">
        <v>221</v>
      </c>
      <c r="N4" s="175"/>
    </row>
    <row r="5" spans="1:19" s="171" customFormat="1" ht="15.75" customHeight="1" thickBot="1" thickTop="1">
      <c r="A5" s="177"/>
      <c r="B5" s="177"/>
      <c r="C5" s="178"/>
      <c r="D5" s="178"/>
      <c r="E5" s="178"/>
      <c r="F5" s="178"/>
      <c r="G5" s="175"/>
      <c r="H5" s="179"/>
      <c r="I5" s="179"/>
      <c r="J5" s="178"/>
      <c r="K5" s="178"/>
      <c r="L5" s="178"/>
      <c r="M5" s="178"/>
      <c r="N5" s="175"/>
      <c r="O5" s="175"/>
      <c r="P5" s="175"/>
      <c r="Q5" s="175"/>
      <c r="R5" s="175"/>
      <c r="S5" s="175"/>
    </row>
    <row r="6" spans="1:19" ht="24" customHeight="1" thickTop="1">
      <c r="A6" s="403" t="s">
        <v>37</v>
      </c>
      <c r="B6" s="403" t="s">
        <v>79</v>
      </c>
      <c r="C6" s="404"/>
      <c r="D6" s="405"/>
      <c r="E6" s="406">
        <v>4495094.3100000005</v>
      </c>
      <c r="F6" s="406">
        <v>2919804.3040000005</v>
      </c>
      <c r="G6" s="180"/>
      <c r="H6" s="417" t="s">
        <v>38</v>
      </c>
      <c r="I6" s="417" t="s">
        <v>79</v>
      </c>
      <c r="J6" s="495">
        <f>SUM(J7:J9)</f>
        <v>0</v>
      </c>
      <c r="K6" s="418">
        <f>SUM(K7:K9)</f>
        <v>79</v>
      </c>
      <c r="L6" s="496">
        <v>0</v>
      </c>
      <c r="M6" s="406">
        <v>37000</v>
      </c>
      <c r="N6" s="180"/>
      <c r="O6" s="180"/>
      <c r="P6" s="180"/>
      <c r="Q6" s="180"/>
      <c r="R6" s="180"/>
      <c r="S6" s="180"/>
    </row>
    <row r="7" spans="1:13" ht="19.5" customHeight="1">
      <c r="A7" s="185" t="s">
        <v>5</v>
      </c>
      <c r="B7" s="344" t="s">
        <v>6</v>
      </c>
      <c r="C7" s="349">
        <v>18.003116</v>
      </c>
      <c r="D7" s="493">
        <v>20.367126</v>
      </c>
      <c r="E7" s="183"/>
      <c r="F7" s="184"/>
      <c r="H7" s="182" t="s">
        <v>5</v>
      </c>
      <c r="I7" s="182" t="s">
        <v>7</v>
      </c>
      <c r="J7" s="497"/>
      <c r="K7" s="187"/>
      <c r="L7" s="498"/>
      <c r="M7" s="499"/>
    </row>
    <row r="8" spans="1:13" ht="19.5" customHeight="1">
      <c r="A8" s="185"/>
      <c r="B8" s="344" t="s">
        <v>8</v>
      </c>
      <c r="C8" s="500">
        <v>761</v>
      </c>
      <c r="D8" s="494"/>
      <c r="E8" s="183"/>
      <c r="F8" s="499"/>
      <c r="H8" s="182"/>
      <c r="I8" s="182" t="s">
        <v>9</v>
      </c>
      <c r="J8" s="497"/>
      <c r="K8" s="187"/>
      <c r="L8" s="498"/>
      <c r="M8" s="499"/>
    </row>
    <row r="9" spans="1:13" ht="19.5" customHeight="1">
      <c r="A9" s="185"/>
      <c r="B9" s="344" t="s">
        <v>10</v>
      </c>
      <c r="C9" s="349">
        <v>1.39346</v>
      </c>
      <c r="D9" s="493">
        <v>0.03311</v>
      </c>
      <c r="E9" s="501"/>
      <c r="F9" s="184"/>
      <c r="H9" s="182"/>
      <c r="I9" s="182" t="s">
        <v>11</v>
      </c>
      <c r="J9" s="497"/>
      <c r="K9" s="187">
        <v>79</v>
      </c>
      <c r="L9" s="498"/>
      <c r="M9" s="499"/>
    </row>
    <row r="10" spans="1:13" ht="19.5" customHeight="1">
      <c r="A10" s="185"/>
      <c r="B10" s="344" t="s">
        <v>12</v>
      </c>
      <c r="C10" s="349">
        <v>0.275</v>
      </c>
      <c r="D10" s="493">
        <v>0.0034300000000000003</v>
      </c>
      <c r="E10" s="183"/>
      <c r="F10" s="184"/>
      <c r="H10" s="419" t="s">
        <v>14</v>
      </c>
      <c r="I10" s="419" t="s">
        <v>79</v>
      </c>
      <c r="J10" s="420">
        <f>SUM(J11:J14)</f>
        <v>537</v>
      </c>
      <c r="K10" s="421">
        <f>SUM(K11:K14)</f>
        <v>627</v>
      </c>
      <c r="L10" s="422">
        <f>L11+L12+L13+L14</f>
        <v>24837400</v>
      </c>
      <c r="M10" s="423">
        <f>SUM(M11:M14)</f>
        <v>35252700</v>
      </c>
    </row>
    <row r="11" spans="1:13" ht="19.5" customHeight="1">
      <c r="A11" s="185"/>
      <c r="B11" s="344" t="s">
        <v>13</v>
      </c>
      <c r="C11" s="349">
        <v>3.30136</v>
      </c>
      <c r="D11" s="493">
        <v>0.49697</v>
      </c>
      <c r="E11" s="183"/>
      <c r="F11" s="184"/>
      <c r="H11" s="182" t="s">
        <v>5</v>
      </c>
      <c r="I11" s="447" t="s">
        <v>162</v>
      </c>
      <c r="J11" s="186">
        <v>384</v>
      </c>
      <c r="K11" s="187">
        <v>499</v>
      </c>
      <c r="L11" s="188">
        <v>20442600</v>
      </c>
      <c r="M11" s="352">
        <v>28984200</v>
      </c>
    </row>
    <row r="12" spans="1:13" ht="19.5" customHeight="1">
      <c r="A12" s="185"/>
      <c r="B12" s="344" t="s">
        <v>15</v>
      </c>
      <c r="C12" s="503">
        <v>86.57771199999999</v>
      </c>
      <c r="D12" s="504">
        <v>39.54050900000002</v>
      </c>
      <c r="E12" s="505"/>
      <c r="F12" s="184"/>
      <c r="H12" s="185" t="s">
        <v>58</v>
      </c>
      <c r="I12" s="334" t="s">
        <v>17</v>
      </c>
      <c r="J12" s="186">
        <v>37</v>
      </c>
      <c r="K12" s="187">
        <v>54</v>
      </c>
      <c r="L12" s="337">
        <v>523000</v>
      </c>
      <c r="M12" s="305">
        <v>874000</v>
      </c>
    </row>
    <row r="13" spans="1:13" ht="19.5" customHeight="1">
      <c r="A13" s="185"/>
      <c r="B13" s="335" t="s">
        <v>15</v>
      </c>
      <c r="C13" s="506"/>
      <c r="D13" s="507"/>
      <c r="E13" s="183"/>
      <c r="F13" s="184"/>
      <c r="H13" s="335"/>
      <c r="I13" s="334" t="s">
        <v>160</v>
      </c>
      <c r="J13" s="217">
        <v>16</v>
      </c>
      <c r="K13" s="350">
        <v>27</v>
      </c>
      <c r="L13" s="216">
        <v>1040000</v>
      </c>
      <c r="M13" s="351">
        <v>1534500</v>
      </c>
    </row>
    <row r="14" spans="1:13" ht="19.5" customHeight="1">
      <c r="A14" s="185"/>
      <c r="B14" s="344" t="s">
        <v>16</v>
      </c>
      <c r="C14" s="503">
        <v>0.00082</v>
      </c>
      <c r="D14" s="504">
        <v>0.0238</v>
      </c>
      <c r="E14" s="183"/>
      <c r="F14" s="184"/>
      <c r="H14" s="336"/>
      <c r="I14" s="334" t="s">
        <v>161</v>
      </c>
      <c r="J14" s="217">
        <v>100</v>
      </c>
      <c r="K14" s="353">
        <v>47</v>
      </c>
      <c r="L14" s="216">
        <v>2831800</v>
      </c>
      <c r="M14" s="354">
        <v>3860000</v>
      </c>
    </row>
    <row r="15" spans="1:13" s="191" customFormat="1" ht="19.5" customHeight="1">
      <c r="A15" s="185"/>
      <c r="B15" s="344" t="s">
        <v>16</v>
      </c>
      <c r="C15" s="508">
        <v>6</v>
      </c>
      <c r="D15" s="494">
        <v>1082</v>
      </c>
      <c r="E15" s="206"/>
      <c r="F15" s="190"/>
      <c r="H15" s="419" t="s">
        <v>19</v>
      </c>
      <c r="I15" s="419" t="s">
        <v>58</v>
      </c>
      <c r="J15" s="509"/>
      <c r="K15" s="510"/>
      <c r="L15" s="422">
        <f>L17+L18+L19+L20</f>
        <v>87409634.90650016</v>
      </c>
      <c r="M15" s="423">
        <f>M17+M18+M19+M20</f>
        <v>98995226.34860009</v>
      </c>
    </row>
    <row r="16" spans="1:13" s="191" customFormat="1" ht="19.5" customHeight="1">
      <c r="A16" s="185"/>
      <c r="B16" s="344" t="s">
        <v>139</v>
      </c>
      <c r="C16" s="511"/>
      <c r="D16" s="504">
        <v>0.022</v>
      </c>
      <c r="E16" s="512"/>
      <c r="F16" s="190"/>
      <c r="H16" s="513"/>
      <c r="I16" s="514"/>
      <c r="J16" s="515"/>
      <c r="K16" s="516"/>
      <c r="L16" s="517"/>
      <c r="M16" s="518"/>
    </row>
    <row r="17" spans="1:13" s="192" customFormat="1" ht="20.25" customHeight="1">
      <c r="A17" s="341"/>
      <c r="B17" s="344" t="s">
        <v>139</v>
      </c>
      <c r="C17" s="519"/>
      <c r="D17" s="520">
        <v>429</v>
      </c>
      <c r="E17" s="521"/>
      <c r="F17" s="522"/>
      <c r="H17" s="193" t="s">
        <v>5</v>
      </c>
      <c r="I17" s="324" t="s">
        <v>180</v>
      </c>
      <c r="J17" s="523"/>
      <c r="K17" s="524"/>
      <c r="L17" s="194">
        <v>46552375.94060016</v>
      </c>
      <c r="M17" s="452">
        <v>36453956.600100085</v>
      </c>
    </row>
    <row r="18" spans="1:13" s="192" customFormat="1" ht="20.25" customHeight="1">
      <c r="A18" s="342"/>
      <c r="B18" s="344" t="s">
        <v>18</v>
      </c>
      <c r="C18" s="503">
        <v>18</v>
      </c>
      <c r="D18" s="525"/>
      <c r="E18" s="457"/>
      <c r="F18" s="526"/>
      <c r="H18" s="193"/>
      <c r="I18" s="182" t="s">
        <v>22</v>
      </c>
      <c r="J18" s="527"/>
      <c r="K18" s="528"/>
      <c r="L18" s="304">
        <v>1071834.4900000002</v>
      </c>
      <c r="M18" s="453">
        <v>1049167.53</v>
      </c>
    </row>
    <row r="19" spans="1:13" ht="20.25" customHeight="1">
      <c r="A19" s="335"/>
      <c r="B19" s="344" t="s">
        <v>45</v>
      </c>
      <c r="C19" s="503"/>
      <c r="D19" s="504"/>
      <c r="E19" s="458"/>
      <c r="F19" s="459"/>
      <c r="H19" s="182"/>
      <c r="I19" s="182" t="s">
        <v>25</v>
      </c>
      <c r="J19" s="529"/>
      <c r="K19" s="530"/>
      <c r="L19" s="304">
        <v>23992.6</v>
      </c>
      <c r="M19" s="453">
        <v>760880.8000000002</v>
      </c>
    </row>
    <row r="20" spans="1:13" ht="19.5" customHeight="1" thickBot="1">
      <c r="A20" s="323"/>
      <c r="B20" s="323" t="s">
        <v>45</v>
      </c>
      <c r="C20" s="531"/>
      <c r="D20" s="532"/>
      <c r="E20" s="533"/>
      <c r="F20" s="343"/>
      <c r="H20" s="182"/>
      <c r="I20" s="277" t="s">
        <v>27</v>
      </c>
      <c r="J20" s="534"/>
      <c r="K20" s="535"/>
      <c r="L20" s="325">
        <v>39761431.87590001</v>
      </c>
      <c r="M20" s="326">
        <v>60731221.41850001</v>
      </c>
    </row>
    <row r="21" spans="8:11" ht="19.5" customHeight="1" thickBot="1" thickTop="1">
      <c r="H21" s="448"/>
      <c r="J21" s="449"/>
      <c r="K21" s="449"/>
    </row>
    <row r="22" spans="1:6" ht="19.5" customHeight="1" thickTop="1">
      <c r="A22" s="407" t="s">
        <v>20</v>
      </c>
      <c r="B22" s="407"/>
      <c r="C22" s="408">
        <f>C23+C27+C31</f>
        <v>527</v>
      </c>
      <c r="D22" s="409">
        <f>D23+D27+D31</f>
        <v>1678</v>
      </c>
      <c r="E22" s="410">
        <v>97526.89</v>
      </c>
      <c r="F22" s="411">
        <v>116452</v>
      </c>
    </row>
    <row r="23" spans="1:13" ht="19.5" customHeight="1">
      <c r="A23" s="412" t="s">
        <v>21</v>
      </c>
      <c r="B23" s="412" t="s">
        <v>79</v>
      </c>
      <c r="C23" s="413">
        <f>C24+C25+C26</f>
        <v>31</v>
      </c>
      <c r="D23" s="414">
        <f>SUM(D24:D26)</f>
        <v>44</v>
      </c>
      <c r="E23" s="195"/>
      <c r="F23" s="196"/>
      <c r="H23" s="202"/>
      <c r="I23" s="202"/>
      <c r="J23" s="189"/>
      <c r="K23" s="189"/>
      <c r="L23" s="203"/>
      <c r="M23" s="203"/>
    </row>
    <row r="24" spans="1:14" ht="24" customHeight="1">
      <c r="A24" s="182" t="s">
        <v>23</v>
      </c>
      <c r="B24" s="182" t="s">
        <v>24</v>
      </c>
      <c r="C24" s="197">
        <v>6</v>
      </c>
      <c r="D24" s="187">
        <v>20</v>
      </c>
      <c r="E24" s="198"/>
      <c r="F24" s="190"/>
      <c r="H24" s="204"/>
      <c r="I24" s="204"/>
      <c r="J24" s="205"/>
      <c r="K24" s="205"/>
      <c r="L24" s="206"/>
      <c r="M24" s="206"/>
      <c r="N24" s="171"/>
    </row>
    <row r="25" spans="1:14" ht="19.5" customHeight="1">
      <c r="A25" s="182"/>
      <c r="B25" s="182" t="s">
        <v>26</v>
      </c>
      <c r="C25" s="197">
        <v>3</v>
      </c>
      <c r="D25" s="187">
        <v>3</v>
      </c>
      <c r="E25" s="198"/>
      <c r="F25" s="190"/>
      <c r="H25" s="204"/>
      <c r="I25" s="206"/>
      <c r="J25" s="207"/>
      <c r="K25" s="207"/>
      <c r="L25" s="206"/>
      <c r="M25" s="206"/>
      <c r="N25" s="171"/>
    </row>
    <row r="26" spans="1:14" ht="19.5" customHeight="1">
      <c r="A26" s="182"/>
      <c r="B26" s="182" t="s">
        <v>28</v>
      </c>
      <c r="C26" s="200">
        <v>22</v>
      </c>
      <c r="D26" s="201">
        <v>21</v>
      </c>
      <c r="E26" s="198"/>
      <c r="F26" s="190"/>
      <c r="H26" s="204"/>
      <c r="I26" s="204"/>
      <c r="J26" s="207"/>
      <c r="K26" s="207"/>
      <c r="L26" s="261"/>
      <c r="M26" s="261"/>
      <c r="N26" s="171"/>
    </row>
    <row r="27" spans="1:14" ht="24" customHeight="1">
      <c r="A27" s="412" t="s">
        <v>164</v>
      </c>
      <c r="B27" s="415" t="s">
        <v>79</v>
      </c>
      <c r="C27" s="536">
        <f>SUM(C28:C30)</f>
        <v>0</v>
      </c>
      <c r="D27" s="537">
        <f>SUM(D28:D30)</f>
        <v>0</v>
      </c>
      <c r="E27" s="549"/>
      <c r="F27" s="550"/>
      <c r="H27" s="204"/>
      <c r="I27" s="204"/>
      <c r="J27" s="205"/>
      <c r="K27" s="205"/>
      <c r="L27" s="261"/>
      <c r="M27" s="262"/>
      <c r="N27" s="171"/>
    </row>
    <row r="28" spans="1:14" ht="19.5" customHeight="1">
      <c r="A28" s="182" t="s">
        <v>23</v>
      </c>
      <c r="B28" s="182" t="s">
        <v>165</v>
      </c>
      <c r="C28" s="197">
        <v>0</v>
      </c>
      <c r="D28" s="502">
        <v>0</v>
      </c>
      <c r="E28" s="198"/>
      <c r="F28" s="190"/>
      <c r="H28" s="202"/>
      <c r="I28" s="202"/>
      <c r="J28" s="207"/>
      <c r="K28" s="207"/>
      <c r="L28" s="206"/>
      <c r="M28" s="206"/>
      <c r="N28" s="171"/>
    </row>
    <row r="29" spans="1:14" ht="19.5" customHeight="1">
      <c r="A29" s="182"/>
      <c r="B29" s="182" t="s">
        <v>166</v>
      </c>
      <c r="C29" s="197">
        <v>0</v>
      </c>
      <c r="D29" s="502">
        <v>0</v>
      </c>
      <c r="E29" s="198"/>
      <c r="F29" s="190"/>
      <c r="H29" s="202"/>
      <c r="I29" s="202"/>
      <c r="J29" s="207"/>
      <c r="K29" s="207"/>
      <c r="L29" s="206"/>
      <c r="M29" s="206"/>
      <c r="N29" s="171"/>
    </row>
    <row r="30" spans="1:13" ht="19.5" customHeight="1" thickBot="1">
      <c r="A30" s="199"/>
      <c r="B30" s="277" t="s">
        <v>28</v>
      </c>
      <c r="C30" s="355"/>
      <c r="D30" s="538"/>
      <c r="E30" s="213"/>
      <c r="F30" s="214"/>
      <c r="G30" s="211"/>
      <c r="H30" s="202"/>
      <c r="I30" s="202"/>
      <c r="J30" s="189"/>
      <c r="K30" s="189"/>
      <c r="L30" s="210"/>
      <c r="M30" s="210"/>
    </row>
    <row r="31" spans="1:13" ht="19.5" customHeight="1" thickTop="1">
      <c r="A31" s="416" t="s">
        <v>29</v>
      </c>
      <c r="B31" s="416" t="s">
        <v>79</v>
      </c>
      <c r="C31" s="539">
        <f>C32+C33+C34</f>
        <v>496</v>
      </c>
      <c r="D31" s="540">
        <f>SUM(D32:D34)</f>
        <v>1634</v>
      </c>
      <c r="E31" s="208"/>
      <c r="F31" s="209"/>
      <c r="G31" s="211"/>
      <c r="H31" s="202"/>
      <c r="I31" s="202"/>
      <c r="J31" s="189"/>
      <c r="K31" s="189"/>
      <c r="L31" s="210"/>
      <c r="M31" s="210"/>
    </row>
    <row r="32" spans="1:13" ht="25.5" customHeight="1">
      <c r="A32" s="182" t="s">
        <v>23</v>
      </c>
      <c r="B32" s="182" t="s">
        <v>30</v>
      </c>
      <c r="C32" s="197">
        <v>349</v>
      </c>
      <c r="D32" s="187">
        <v>1534</v>
      </c>
      <c r="E32" s="198"/>
      <c r="F32" s="190"/>
      <c r="H32" s="202"/>
      <c r="I32" s="202"/>
      <c r="J32" s="189"/>
      <c r="K32" s="189"/>
      <c r="L32" s="210"/>
      <c r="M32" s="210"/>
    </row>
    <row r="33" spans="1:9" ht="18" customHeight="1">
      <c r="A33" s="182"/>
      <c r="B33" s="182" t="s">
        <v>31</v>
      </c>
      <c r="C33" s="197">
        <v>79</v>
      </c>
      <c r="D33" s="187">
        <v>14</v>
      </c>
      <c r="E33" s="198"/>
      <c r="F33" s="190"/>
      <c r="H33" s="136"/>
      <c r="I33" s="136"/>
    </row>
    <row r="34" spans="1:6" ht="26.25" customHeight="1" thickBot="1">
      <c r="A34" s="199"/>
      <c r="B34" s="199" t="s">
        <v>28</v>
      </c>
      <c r="C34" s="338">
        <v>68</v>
      </c>
      <c r="D34" s="212">
        <v>86</v>
      </c>
      <c r="E34" s="213"/>
      <c r="F34" s="214"/>
    </row>
    <row r="35" spans="1:2" ht="27" customHeight="1" thickTop="1">
      <c r="A35" s="302"/>
      <c r="B35" s="136"/>
    </row>
    <row r="36" spans="1:10" ht="36.75" customHeight="1">
      <c r="A36" s="555" t="s">
        <v>46</v>
      </c>
      <c r="B36" s="556"/>
      <c r="C36" s="556"/>
      <c r="D36" s="556"/>
      <c r="E36" s="556"/>
      <c r="F36" s="556"/>
      <c r="G36" s="556"/>
      <c r="H36" s="556"/>
      <c r="I36" s="556"/>
      <c r="J36" s="556"/>
    </row>
  </sheetData>
  <sheetProtection/>
  <mergeCells count="1">
    <mergeCell ref="A36:J36"/>
  </mergeCells>
  <printOptions horizontalCentered="1" verticalCentered="1"/>
  <pageMargins left="0.22" right="0.28" top="0.4" bottom="0.59" header="0.2" footer="0.1968503937007874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7">
    <tabColor rgb="FF92D050"/>
  </sheetPr>
  <dimension ref="A1:F71"/>
  <sheetViews>
    <sheetView showGridLines="0" showZeros="0" zoomScale="80" zoomScaleNormal="80" zoomScalePageLayoutView="0" workbookViewId="0" topLeftCell="A40">
      <selection activeCell="G19" sqref="G19"/>
    </sheetView>
  </sheetViews>
  <sheetFormatPr defaultColWidth="9.00390625" defaultRowHeight="12.75"/>
  <cols>
    <col min="1" max="1" width="65.375" style="181" customWidth="1"/>
    <col min="2" max="2" width="7.875" style="181" customWidth="1"/>
    <col min="3" max="3" width="18.75390625" style="181" customWidth="1"/>
    <col min="4" max="4" width="7.875" style="181" customWidth="1"/>
    <col min="5" max="5" width="18.625" style="181" customWidth="1"/>
    <col min="6" max="6" width="10.75390625" style="258" customWidth="1"/>
    <col min="7" max="16384" width="9.125" style="181" customWidth="1"/>
  </cols>
  <sheetData>
    <row r="1" spans="1:6" s="220" customFormat="1" ht="15.75">
      <c r="A1" s="218" t="s">
        <v>241</v>
      </c>
      <c r="B1" s="218"/>
      <c r="C1" s="218"/>
      <c r="D1" s="265"/>
      <c r="E1" s="265"/>
      <c r="F1" s="219"/>
    </row>
    <row r="2" spans="1:6" ht="15.75">
      <c r="A2" s="268" t="s">
        <v>48</v>
      </c>
      <c r="B2" s="221"/>
      <c r="C2" s="221"/>
      <c r="D2" s="221"/>
      <c r="F2" s="222"/>
    </row>
    <row r="3" spans="1:6" ht="9.75" customHeight="1">
      <c r="A3" s="268"/>
      <c r="B3" s="221"/>
      <c r="C3" s="221"/>
      <c r="D3" s="221"/>
      <c r="F3" s="222"/>
    </row>
    <row r="4" spans="1:6" s="229" customFormat="1" ht="18.75" customHeight="1">
      <c r="A4" s="223" t="s">
        <v>61</v>
      </c>
      <c r="B4" s="224"/>
      <c r="C4" s="225" t="s">
        <v>220</v>
      </c>
      <c r="D4" s="226"/>
      <c r="E4" s="227" t="s">
        <v>221</v>
      </c>
      <c r="F4" s="228" t="s">
        <v>62</v>
      </c>
    </row>
    <row r="5" spans="1:6" s="229" customFormat="1" ht="17.25" customHeight="1" thickBot="1">
      <c r="A5" s="230" t="s">
        <v>47</v>
      </c>
      <c r="B5" s="230" t="s">
        <v>39</v>
      </c>
      <c r="C5" s="231" t="s">
        <v>40</v>
      </c>
      <c r="D5" s="232" t="s">
        <v>39</v>
      </c>
      <c r="E5" s="231" t="s">
        <v>40</v>
      </c>
      <c r="F5" s="233"/>
    </row>
    <row r="6" spans="1:6" s="234" customFormat="1" ht="29.25" customHeight="1" thickTop="1">
      <c r="A6" s="424" t="s">
        <v>60</v>
      </c>
      <c r="B6" s="425">
        <f aca="true" t="shared" si="0" ref="B6:E8">B36+B61+B66</f>
        <v>0</v>
      </c>
      <c r="C6" s="426">
        <f t="shared" si="0"/>
        <v>116839656.1065</v>
      </c>
      <c r="D6" s="427">
        <f t="shared" si="0"/>
        <v>0</v>
      </c>
      <c r="E6" s="428">
        <f t="shared" si="0"/>
        <v>137321182.6526001</v>
      </c>
      <c r="F6" s="429">
        <f>C6/E6-1</f>
        <v>-0.1491505254357952</v>
      </c>
    </row>
    <row r="7" spans="1:6" s="229" customFormat="1" ht="13.5" customHeight="1">
      <c r="A7" s="430" t="s">
        <v>181</v>
      </c>
      <c r="B7" s="431">
        <f t="shared" si="0"/>
        <v>537</v>
      </c>
      <c r="C7" s="432">
        <f t="shared" si="0"/>
        <v>24837400</v>
      </c>
      <c r="D7" s="433">
        <f t="shared" si="0"/>
        <v>627</v>
      </c>
      <c r="E7" s="432">
        <f t="shared" si="0"/>
        <v>35252700</v>
      </c>
      <c r="F7" s="434">
        <f aca="true" t="shared" si="1" ref="F7:F67">C7/E7-1</f>
        <v>-0.2954468735728043</v>
      </c>
    </row>
    <row r="8" spans="1:6" s="229" customFormat="1" ht="12" customHeight="1">
      <c r="A8" s="430" t="s">
        <v>41</v>
      </c>
      <c r="B8" s="431">
        <f t="shared" si="0"/>
        <v>0</v>
      </c>
      <c r="C8" s="432">
        <f t="shared" si="0"/>
        <v>1071834.49</v>
      </c>
      <c r="D8" s="433">
        <f t="shared" si="0"/>
        <v>0</v>
      </c>
      <c r="E8" s="432">
        <f t="shared" si="0"/>
        <v>1049167.5299999998</v>
      </c>
      <c r="F8" s="434">
        <f t="shared" si="1"/>
        <v>0.021604709783574982</v>
      </c>
    </row>
    <row r="9" spans="1:6" s="229" customFormat="1" ht="14.25" customHeight="1">
      <c r="A9" s="430" t="s">
        <v>42</v>
      </c>
      <c r="B9" s="431">
        <f>B39+B64+B70</f>
        <v>0</v>
      </c>
      <c r="C9" s="432">
        <f>C39+C64+C69</f>
        <v>46552375.94060001</v>
      </c>
      <c r="D9" s="433">
        <f>D39+D64+D70</f>
        <v>0</v>
      </c>
      <c r="E9" s="432">
        <f>E39+E64+E69</f>
        <v>36453956.60009997</v>
      </c>
      <c r="F9" s="434">
        <f t="shared" si="1"/>
        <v>0.27701847158265225</v>
      </c>
    </row>
    <row r="10" spans="1:6" s="229" customFormat="1" ht="14.25" customHeight="1" thickBot="1">
      <c r="A10" s="430" t="s">
        <v>179</v>
      </c>
      <c r="B10" s="431"/>
      <c r="C10" s="432">
        <f>C40+C65+C70</f>
        <v>44378045.67589998</v>
      </c>
      <c r="D10" s="433"/>
      <c r="E10" s="432">
        <f>E40+E65+E70</f>
        <v>64565358.52250012</v>
      </c>
      <c r="F10" s="434">
        <f t="shared" si="1"/>
        <v>-0.3126647680515108</v>
      </c>
    </row>
    <row r="11" spans="1:6" s="221" customFormat="1" ht="19.5" customHeight="1" thickTop="1">
      <c r="A11" s="235" t="s">
        <v>63</v>
      </c>
      <c r="B11" s="236"/>
      <c r="C11" s="238">
        <f>C12+C13+C14+C15</f>
        <v>2282163.1240999997</v>
      </c>
      <c r="D11" s="237"/>
      <c r="E11" s="238">
        <f>E12+E13+E14+E15</f>
        <v>4897717.057899998</v>
      </c>
      <c r="F11" s="239">
        <f t="shared" si="1"/>
        <v>-0.5340353276596737</v>
      </c>
    </row>
    <row r="12" spans="1:6" s="245" customFormat="1" ht="12.75">
      <c r="A12" s="240" t="s">
        <v>182</v>
      </c>
      <c r="B12" s="241">
        <v>29</v>
      </c>
      <c r="C12" s="242">
        <v>852100</v>
      </c>
      <c r="D12" s="241">
        <v>38</v>
      </c>
      <c r="E12" s="243">
        <v>2753500</v>
      </c>
      <c r="F12" s="244">
        <f>C12/E12-1</f>
        <v>-0.6905393136008716</v>
      </c>
    </row>
    <row r="13" spans="1:6" s="245" customFormat="1" ht="12.75">
      <c r="A13" s="240" t="s">
        <v>43</v>
      </c>
      <c r="B13" s="241"/>
      <c r="C13" s="243">
        <v>61925</v>
      </c>
      <c r="D13" s="246"/>
      <c r="E13" s="243">
        <v>37526.04</v>
      </c>
      <c r="F13" s="244">
        <f>C13/E13-1</f>
        <v>0.6501874431727941</v>
      </c>
    </row>
    <row r="14" spans="1:6" s="245" customFormat="1" ht="12.75">
      <c r="A14" s="240" t="s">
        <v>44</v>
      </c>
      <c r="B14" s="241"/>
      <c r="C14" s="243">
        <v>710746.2641000001</v>
      </c>
      <c r="D14" s="246"/>
      <c r="E14" s="243">
        <v>1320427.8479000013</v>
      </c>
      <c r="F14" s="244">
        <f>C14/E14-1</f>
        <v>-0.4617303283701827</v>
      </c>
    </row>
    <row r="15" spans="1:6" s="245" customFormat="1" ht="12.75">
      <c r="A15" s="240" t="s">
        <v>178</v>
      </c>
      <c r="B15" s="241"/>
      <c r="C15" s="243">
        <v>657391.8599999995</v>
      </c>
      <c r="D15" s="246"/>
      <c r="E15" s="243">
        <v>786263.1699999962</v>
      </c>
      <c r="F15" s="244">
        <f>C15/E15-1</f>
        <v>-0.16390353118027556</v>
      </c>
    </row>
    <row r="16" spans="1:6" s="221" customFormat="1" ht="19.5" customHeight="1">
      <c r="A16" s="247" t="s">
        <v>65</v>
      </c>
      <c r="B16" s="248"/>
      <c r="C16" s="250">
        <f>C17+C18+C19+C20</f>
        <v>17470352.27199996</v>
      </c>
      <c r="D16" s="249"/>
      <c r="E16" s="250">
        <f>E17+E18+E19+E20</f>
        <v>9600471.60340001</v>
      </c>
      <c r="F16" s="251">
        <f t="shared" si="1"/>
        <v>0.8197389663454477</v>
      </c>
    </row>
    <row r="17" spans="1:6" s="245" customFormat="1" ht="12.75">
      <c r="A17" s="240" t="s">
        <v>182</v>
      </c>
      <c r="B17" s="241">
        <v>71</v>
      </c>
      <c r="C17" s="243">
        <v>2338100</v>
      </c>
      <c r="D17" s="246">
        <v>98</v>
      </c>
      <c r="E17" s="243">
        <v>4945500</v>
      </c>
      <c r="F17" s="244">
        <f>C17/E17-1</f>
        <v>-0.527226771812759</v>
      </c>
    </row>
    <row r="18" spans="1:6" s="245" customFormat="1" ht="12.75">
      <c r="A18" s="240" t="s">
        <v>43</v>
      </c>
      <c r="B18" s="241"/>
      <c r="C18" s="243">
        <v>5804.5</v>
      </c>
      <c r="D18" s="246"/>
      <c r="E18" s="243">
        <v>27342.5</v>
      </c>
      <c r="F18" s="244">
        <f>C18/E18-1</f>
        <v>-0.7877114382371766</v>
      </c>
    </row>
    <row r="19" spans="1:6" s="245" customFormat="1" ht="12.75">
      <c r="A19" s="240" t="s">
        <v>44</v>
      </c>
      <c r="B19" s="241"/>
      <c r="C19" s="243">
        <v>6672051.521999995</v>
      </c>
      <c r="D19" s="246"/>
      <c r="E19" s="243">
        <v>4295389.533399994</v>
      </c>
      <c r="F19" s="244">
        <f>C19/E19-1</f>
        <v>0.5533053452124905</v>
      </c>
    </row>
    <row r="20" spans="1:6" s="245" customFormat="1" ht="12.75">
      <c r="A20" s="240" t="s">
        <v>178</v>
      </c>
      <c r="B20" s="241"/>
      <c r="C20" s="243">
        <v>8454396.249999963</v>
      </c>
      <c r="D20" s="246"/>
      <c r="E20" s="243">
        <v>332239.57000001706</v>
      </c>
      <c r="F20" s="244">
        <f>C20/E20-1</f>
        <v>24.446686708628743</v>
      </c>
    </row>
    <row r="21" spans="1:6" s="221" customFormat="1" ht="19.5" customHeight="1">
      <c r="A21" s="247" t="s">
        <v>66</v>
      </c>
      <c r="B21" s="248"/>
      <c r="C21" s="250">
        <f>C22+C23+C24+C25</f>
        <v>22586681.719699956</v>
      </c>
      <c r="D21" s="249"/>
      <c r="E21" s="250">
        <f>E22+E23+E24+E25</f>
        <v>21241763.715600014</v>
      </c>
      <c r="F21" s="251">
        <f t="shared" si="1"/>
        <v>0.0633147991902494</v>
      </c>
    </row>
    <row r="22" spans="1:6" s="245" customFormat="1" ht="12.75">
      <c r="A22" s="240" t="s">
        <v>182</v>
      </c>
      <c r="B22" s="241">
        <v>207</v>
      </c>
      <c r="C22" s="243">
        <v>6782700</v>
      </c>
      <c r="D22" s="246">
        <v>191</v>
      </c>
      <c r="E22" s="243">
        <v>8356000</v>
      </c>
      <c r="F22" s="244">
        <f t="shared" si="1"/>
        <v>-0.18828386787936813</v>
      </c>
    </row>
    <row r="23" spans="1:6" s="245" customFormat="1" ht="12.75">
      <c r="A23" s="240" t="s">
        <v>43</v>
      </c>
      <c r="B23" s="241"/>
      <c r="C23" s="243">
        <v>48505</v>
      </c>
      <c r="D23" s="246"/>
      <c r="E23" s="243">
        <v>34720.95</v>
      </c>
      <c r="F23" s="244">
        <f t="shared" si="1"/>
        <v>0.3969951859036116</v>
      </c>
    </row>
    <row r="24" spans="1:6" s="245" customFormat="1" ht="12.75">
      <c r="A24" s="240" t="s">
        <v>44</v>
      </c>
      <c r="B24" s="241"/>
      <c r="C24" s="243">
        <v>14659707.519700004</v>
      </c>
      <c r="D24" s="246"/>
      <c r="E24" s="243">
        <v>11794693.031599982</v>
      </c>
      <c r="F24" s="244">
        <f t="shared" si="1"/>
        <v>0.24290708375573344</v>
      </c>
    </row>
    <row r="25" spans="1:6" s="245" customFormat="1" ht="12.75">
      <c r="A25" s="240" t="s">
        <v>178</v>
      </c>
      <c r="B25" s="241"/>
      <c r="C25" s="243">
        <v>1095769.199999949</v>
      </c>
      <c r="D25" s="246"/>
      <c r="E25" s="243">
        <v>1056349.7340000328</v>
      </c>
      <c r="F25" s="244">
        <f t="shared" si="1"/>
        <v>0.03731668095437324</v>
      </c>
    </row>
    <row r="26" spans="1:6" s="254" customFormat="1" ht="19.5" customHeight="1">
      <c r="A26" s="247" t="s">
        <v>70</v>
      </c>
      <c r="B26" s="252"/>
      <c r="C26" s="250">
        <f>C27+C28+C29+C30</f>
        <v>9074826.891599996</v>
      </c>
      <c r="D26" s="253"/>
      <c r="E26" s="250">
        <f>E27+E28+E29+E30</f>
        <v>17940655.667200007</v>
      </c>
      <c r="F26" s="251">
        <f t="shared" si="1"/>
        <v>-0.4941752932591509</v>
      </c>
    </row>
    <row r="27" spans="1:6" s="245" customFormat="1" ht="12.75">
      <c r="A27" s="240" t="s">
        <v>182</v>
      </c>
      <c r="B27" s="544">
        <v>18</v>
      </c>
      <c r="C27" s="243">
        <v>934000</v>
      </c>
      <c r="D27" s="246">
        <v>24</v>
      </c>
      <c r="E27" s="243">
        <v>1319500</v>
      </c>
      <c r="F27" s="244">
        <f t="shared" si="1"/>
        <v>-0.2921561197423267</v>
      </c>
    </row>
    <row r="28" spans="1:6" s="245" customFormat="1" ht="12.75">
      <c r="A28" s="240" t="s">
        <v>43</v>
      </c>
      <c r="B28" s="241"/>
      <c r="C28" s="243">
        <v>35427.8</v>
      </c>
      <c r="D28" s="274"/>
      <c r="E28" s="243">
        <v>212783</v>
      </c>
      <c r="F28" s="244">
        <f t="shared" si="1"/>
        <v>-0.8335026764356175</v>
      </c>
    </row>
    <row r="29" spans="1:6" s="245" customFormat="1" ht="12.75">
      <c r="A29" s="240" t="s">
        <v>44</v>
      </c>
      <c r="B29" s="241"/>
      <c r="C29" s="243">
        <v>835711.5366</v>
      </c>
      <c r="D29" s="274"/>
      <c r="E29" s="243">
        <v>617271.7282000001</v>
      </c>
      <c r="F29" s="244">
        <f t="shared" si="1"/>
        <v>0.353879496533857</v>
      </c>
    </row>
    <row r="30" spans="1:6" s="245" customFormat="1" ht="12.75">
      <c r="A30" s="240" t="s">
        <v>178</v>
      </c>
      <c r="B30" s="241"/>
      <c r="C30" s="243">
        <v>7269687.554999996</v>
      </c>
      <c r="D30" s="274"/>
      <c r="E30" s="243">
        <v>15791100.939000007</v>
      </c>
      <c r="F30" s="244">
        <f t="shared" si="1"/>
        <v>-0.539633899936279</v>
      </c>
    </row>
    <row r="31" spans="1:6" s="254" customFormat="1" ht="19.5" customHeight="1">
      <c r="A31" s="247" t="s">
        <v>71</v>
      </c>
      <c r="B31" s="252"/>
      <c r="C31" s="250">
        <f>C32+C33+C34+C35</f>
        <v>93927.8637</v>
      </c>
      <c r="D31" s="253"/>
      <c r="E31" s="250">
        <f>E32+E33+E34+E35</f>
        <v>67805.69469999996</v>
      </c>
      <c r="F31" s="251">
        <f t="shared" si="1"/>
        <v>0.38525037042353394</v>
      </c>
    </row>
    <row r="32" spans="1:6" s="245" customFormat="1" ht="12.75">
      <c r="A32" s="240"/>
      <c r="B32" s="328">
        <v>0</v>
      </c>
      <c r="C32" s="545">
        <v>0</v>
      </c>
      <c r="D32" s="361">
        <v>0</v>
      </c>
      <c r="E32" s="545">
        <v>0</v>
      </c>
      <c r="F32" s="362" t="e">
        <f t="shared" si="1"/>
        <v>#DIV/0!</v>
      </c>
    </row>
    <row r="33" spans="1:6" s="245" customFormat="1" ht="12.75">
      <c r="A33" s="240" t="s">
        <v>43</v>
      </c>
      <c r="B33" s="273"/>
      <c r="C33" s="327">
        <v>86</v>
      </c>
      <c r="D33" s="246"/>
      <c r="E33" s="270">
        <v>289.94</v>
      </c>
      <c r="F33" s="244">
        <f t="shared" si="1"/>
        <v>-0.7033869076360626</v>
      </c>
    </row>
    <row r="34" spans="1:6" s="245" customFormat="1" ht="12.75">
      <c r="A34" s="240" t="s">
        <v>44</v>
      </c>
      <c r="B34" s="241"/>
      <c r="C34" s="270">
        <v>47921.17769999997</v>
      </c>
      <c r="D34" s="246"/>
      <c r="E34" s="270">
        <v>31396.988199999996</v>
      </c>
      <c r="F34" s="244">
        <f t="shared" si="1"/>
        <v>0.5262985543307614</v>
      </c>
    </row>
    <row r="35" spans="1:6" s="245" customFormat="1" ht="12.75">
      <c r="A35" s="240" t="s">
        <v>178</v>
      </c>
      <c r="B35" s="241"/>
      <c r="C35" s="270">
        <v>45920.68600000003</v>
      </c>
      <c r="D35" s="246"/>
      <c r="E35" s="270">
        <v>36118.76649999997</v>
      </c>
      <c r="F35" s="244">
        <f t="shared" si="1"/>
        <v>0.27138023941100187</v>
      </c>
    </row>
    <row r="36" spans="1:6" s="255" customFormat="1" ht="20.25" customHeight="1">
      <c r="A36" s="435" t="s">
        <v>32</v>
      </c>
      <c r="B36" s="436">
        <f>B11+B16+B21+B26+B31</f>
        <v>0</v>
      </c>
      <c r="C36" s="437">
        <f>C11+C16+C21+C26+C31</f>
        <v>51507951.87109992</v>
      </c>
      <c r="D36" s="438">
        <f>D11+D16+D21+D26+D31</f>
        <v>0</v>
      </c>
      <c r="E36" s="439">
        <f>E11+E16+E21+E26+E31</f>
        <v>53748413.73880003</v>
      </c>
      <c r="F36" s="440">
        <f t="shared" si="1"/>
        <v>-0.04168424167061058</v>
      </c>
    </row>
    <row r="37" spans="1:6" s="256" customFormat="1" ht="12.75">
      <c r="A37" s="441" t="s">
        <v>183</v>
      </c>
      <c r="B37" s="442">
        <f>B12+B17+B22+B27</f>
        <v>325</v>
      </c>
      <c r="C37" s="443">
        <f>C12+C17+C22+C27</f>
        <v>10906900</v>
      </c>
      <c r="D37" s="444">
        <f>D12+D17+D22+D27</f>
        <v>351</v>
      </c>
      <c r="E37" s="443">
        <f>E12+E17+E22+E27</f>
        <v>17374500</v>
      </c>
      <c r="F37" s="445">
        <f t="shared" si="1"/>
        <v>-0.37224668335779443</v>
      </c>
    </row>
    <row r="38" spans="1:6" s="256" customFormat="1" ht="12.75">
      <c r="A38" s="441" t="s">
        <v>43</v>
      </c>
      <c r="B38" s="442">
        <f aca="true" t="shared" si="2" ref="B38:D39">B13+B18+B23+B28+B33</f>
        <v>0</v>
      </c>
      <c r="C38" s="443">
        <f t="shared" si="2"/>
        <v>151748.3</v>
      </c>
      <c r="D38" s="444">
        <f t="shared" si="2"/>
        <v>0</v>
      </c>
      <c r="E38" s="443">
        <f>E13+E18+E23+E28+E33</f>
        <v>312662.43</v>
      </c>
      <c r="F38" s="445">
        <f t="shared" si="1"/>
        <v>-0.5146577092745042</v>
      </c>
    </row>
    <row r="39" spans="1:6" s="256" customFormat="1" ht="12.75">
      <c r="A39" s="441" t="s">
        <v>44</v>
      </c>
      <c r="B39" s="442">
        <f t="shared" si="2"/>
        <v>0</v>
      </c>
      <c r="C39" s="443">
        <f t="shared" si="2"/>
        <v>22926138.0201</v>
      </c>
      <c r="D39" s="444">
        <f t="shared" si="2"/>
        <v>0</v>
      </c>
      <c r="E39" s="443">
        <f>E14+E19+E24+E29+E34</f>
        <v>18059179.12929998</v>
      </c>
      <c r="F39" s="445">
        <f t="shared" si="1"/>
        <v>0.2695005601280991</v>
      </c>
    </row>
    <row r="40" spans="1:6" s="256" customFormat="1" ht="12.75">
      <c r="A40" s="441" t="s">
        <v>178</v>
      </c>
      <c r="B40" s="442"/>
      <c r="C40" s="443">
        <f>C15+C20+C25+C30+C35</f>
        <v>17523165.550999906</v>
      </c>
      <c r="D40" s="444"/>
      <c r="E40" s="443">
        <f>E15+E20+E25+E30+E35</f>
        <v>18002072.179500055</v>
      </c>
      <c r="F40" s="445">
        <f t="shared" si="1"/>
        <v>-0.02660286125535627</v>
      </c>
    </row>
    <row r="41" spans="1:6" s="221" customFormat="1" ht="19.5" customHeight="1">
      <c r="A41" s="247" t="s">
        <v>64</v>
      </c>
      <c r="B41" s="248"/>
      <c r="C41" s="250">
        <f>C42+C43+C44+C45</f>
        <v>6512318.56</v>
      </c>
      <c r="D41" s="249"/>
      <c r="E41" s="250">
        <f>E42+E43+E44+E45</f>
        <v>4736789.93</v>
      </c>
      <c r="F41" s="251">
        <f t="shared" si="1"/>
        <v>0.37483795064561787</v>
      </c>
    </row>
    <row r="42" spans="1:6" s="245" customFormat="1" ht="12.75">
      <c r="A42" s="240" t="s">
        <v>182</v>
      </c>
      <c r="B42" s="241">
        <v>14</v>
      </c>
      <c r="C42" s="243">
        <v>1358000</v>
      </c>
      <c r="D42" s="246">
        <v>18</v>
      </c>
      <c r="E42" s="243">
        <v>2010000</v>
      </c>
      <c r="F42" s="244">
        <f t="shared" si="1"/>
        <v>-0.32437810945273626</v>
      </c>
    </row>
    <row r="43" spans="1:6" s="245" customFormat="1" ht="12.75">
      <c r="A43" s="240" t="s">
        <v>43</v>
      </c>
      <c r="B43" s="241"/>
      <c r="C43" s="546">
        <v>0</v>
      </c>
      <c r="D43" s="361"/>
      <c r="E43" s="546">
        <v>0</v>
      </c>
      <c r="F43" s="362" t="e">
        <f t="shared" si="1"/>
        <v>#DIV/0!</v>
      </c>
    </row>
    <row r="44" spans="1:6" s="245" customFormat="1" ht="12.75">
      <c r="A44" s="240" t="s">
        <v>44</v>
      </c>
      <c r="B44" s="241"/>
      <c r="C44" s="243">
        <v>2396029.56</v>
      </c>
      <c r="D44" s="246"/>
      <c r="E44" s="243">
        <v>2661616.9299999997</v>
      </c>
      <c r="F44" s="244">
        <f t="shared" si="1"/>
        <v>-0.09978422026343203</v>
      </c>
    </row>
    <row r="45" spans="1:6" s="245" customFormat="1" ht="12.75">
      <c r="A45" s="240" t="s">
        <v>178</v>
      </c>
      <c r="B45" s="241"/>
      <c r="C45" s="243">
        <v>2758288.9999999995</v>
      </c>
      <c r="D45" s="246"/>
      <c r="E45" s="243">
        <v>65173</v>
      </c>
      <c r="F45" s="244">
        <f t="shared" si="1"/>
        <v>41.32257223083178</v>
      </c>
    </row>
    <row r="46" spans="1:6" s="254" customFormat="1" ht="19.5" customHeight="1">
      <c r="A46" s="247" t="s">
        <v>67</v>
      </c>
      <c r="B46" s="248"/>
      <c r="C46" s="250">
        <f>C47+C48+C49+C50</f>
        <v>144671.46</v>
      </c>
      <c r="D46" s="249"/>
      <c r="E46" s="250">
        <f>E47+E48+E49+E50</f>
        <v>162227.7128</v>
      </c>
      <c r="F46" s="251">
        <f t="shared" si="1"/>
        <v>-0.10821981335361597</v>
      </c>
    </row>
    <row r="47" spans="1:6" s="245" customFormat="1" ht="12.75">
      <c r="A47" s="240" t="s">
        <v>182</v>
      </c>
      <c r="B47" s="241">
        <v>0</v>
      </c>
      <c r="C47" s="548">
        <v>0</v>
      </c>
      <c r="D47" s="547">
        <v>2</v>
      </c>
      <c r="E47" s="243">
        <v>142000</v>
      </c>
      <c r="F47" s="244">
        <f t="shared" si="1"/>
        <v>-1</v>
      </c>
    </row>
    <row r="48" spans="1:6" s="245" customFormat="1" ht="12.75">
      <c r="A48" s="240" t="s">
        <v>43</v>
      </c>
      <c r="B48" s="241"/>
      <c r="C48" s="243">
        <v>43674.5</v>
      </c>
      <c r="D48" s="246"/>
      <c r="E48" s="546">
        <v>0</v>
      </c>
      <c r="F48" s="362" t="e">
        <f t="shared" si="1"/>
        <v>#DIV/0!</v>
      </c>
    </row>
    <row r="49" spans="1:6" s="245" customFormat="1" ht="12.75">
      <c r="A49" s="240" t="s">
        <v>44</v>
      </c>
      <c r="B49" s="241"/>
      <c r="C49" s="243">
        <v>2369.96</v>
      </c>
      <c r="D49" s="246"/>
      <c r="E49" s="243">
        <v>2376.1128</v>
      </c>
      <c r="F49" s="244">
        <f t="shared" si="1"/>
        <v>-0.0025894393565826235</v>
      </c>
    </row>
    <row r="50" spans="1:6" s="245" customFormat="1" ht="12.75">
      <c r="A50" s="240" t="s">
        <v>178</v>
      </c>
      <c r="B50" s="241"/>
      <c r="C50" s="243">
        <v>98626.99999999999</v>
      </c>
      <c r="D50" s="246"/>
      <c r="E50" s="243">
        <v>17851.60000000001</v>
      </c>
      <c r="F50" s="244">
        <f t="shared" si="1"/>
        <v>4.524826906271703</v>
      </c>
    </row>
    <row r="51" spans="1:6" s="254" customFormat="1" ht="19.5" customHeight="1">
      <c r="A51" s="247" t="s">
        <v>68</v>
      </c>
      <c r="B51" s="248"/>
      <c r="C51" s="250">
        <f>C52+C53+C54+C55</f>
        <v>3468650.6630999995</v>
      </c>
      <c r="D51" s="249"/>
      <c r="E51" s="250">
        <f>E52+E53+E54+E55</f>
        <v>2465698.7788</v>
      </c>
      <c r="F51" s="251">
        <f t="shared" si="1"/>
        <v>0.40676172325806714</v>
      </c>
    </row>
    <row r="52" spans="1:6" s="245" customFormat="1" ht="12.75">
      <c r="A52" s="240" t="s">
        <v>182</v>
      </c>
      <c r="B52" s="241">
        <v>5</v>
      </c>
      <c r="C52" s="243">
        <v>449000</v>
      </c>
      <c r="D52" s="246">
        <v>6</v>
      </c>
      <c r="E52" s="243">
        <v>176000</v>
      </c>
      <c r="F52" s="244">
        <f t="shared" si="1"/>
        <v>1.5511363636363638</v>
      </c>
    </row>
    <row r="53" spans="1:6" s="245" customFormat="1" ht="12.75">
      <c r="A53" s="240" t="s">
        <v>43</v>
      </c>
      <c r="B53" s="241"/>
      <c r="C53" s="243">
        <v>13079.54</v>
      </c>
      <c r="D53" s="246"/>
      <c r="E53" s="243">
        <v>26396</v>
      </c>
      <c r="F53" s="244">
        <f t="shared" si="1"/>
        <v>-0.5044878011819973</v>
      </c>
    </row>
    <row r="54" spans="1:6" s="245" customFormat="1" ht="12.75">
      <c r="A54" s="240" t="s">
        <v>44</v>
      </c>
      <c r="B54" s="241"/>
      <c r="C54" s="243">
        <v>112951.70110000003</v>
      </c>
      <c r="D54" s="246"/>
      <c r="E54" s="541">
        <v>424653.3188</v>
      </c>
      <c r="F54" s="244">
        <f t="shared" si="1"/>
        <v>-0.7340143215666303</v>
      </c>
    </row>
    <row r="55" spans="1:6" s="245" customFormat="1" ht="12.75">
      <c r="A55" s="240" t="s">
        <v>178</v>
      </c>
      <c r="B55" s="241"/>
      <c r="C55" s="243">
        <v>2893619.4219999993</v>
      </c>
      <c r="D55" s="246"/>
      <c r="E55" s="243">
        <v>1838649.46</v>
      </c>
      <c r="F55" s="244">
        <f t="shared" si="1"/>
        <v>0.573774384378847</v>
      </c>
    </row>
    <row r="56" spans="1:6" s="254" customFormat="1" ht="19.5" customHeight="1">
      <c r="A56" s="247" t="s">
        <v>69</v>
      </c>
      <c r="B56" s="248"/>
      <c r="C56" s="250">
        <f>C57+C58+C59+C60</f>
        <v>9247684.6284</v>
      </c>
      <c r="D56" s="249"/>
      <c r="E56" s="250">
        <f>E57+E58+E59+E60</f>
        <v>17795092.699200004</v>
      </c>
      <c r="F56" s="251">
        <f t="shared" si="1"/>
        <v>-0.480323885651029</v>
      </c>
    </row>
    <row r="57" spans="1:6" s="245" customFormat="1" ht="12.75">
      <c r="A57" s="240" t="s">
        <v>182</v>
      </c>
      <c r="B57" s="241">
        <v>67</v>
      </c>
      <c r="C57" s="243">
        <v>4009000</v>
      </c>
      <c r="D57" s="246">
        <v>75</v>
      </c>
      <c r="E57" s="243">
        <v>4701500</v>
      </c>
      <c r="F57" s="244">
        <f t="shared" si="1"/>
        <v>-0.1472934169945762</v>
      </c>
    </row>
    <row r="58" spans="1:6" s="245" customFormat="1" ht="12.75">
      <c r="A58" s="240" t="s">
        <v>43</v>
      </c>
      <c r="B58" s="241"/>
      <c r="C58" s="546">
        <v>0</v>
      </c>
      <c r="D58" s="246"/>
      <c r="E58" s="243">
        <v>2022.8</v>
      </c>
      <c r="F58" s="362">
        <f t="shared" si="1"/>
        <v>-1</v>
      </c>
    </row>
    <row r="59" spans="1:6" s="245" customFormat="1" ht="12.75">
      <c r="A59" s="240" t="s">
        <v>44</v>
      </c>
      <c r="B59" s="241"/>
      <c r="C59" s="243">
        <v>3460648.768400001</v>
      </c>
      <c r="D59" s="246"/>
      <c r="E59" s="243">
        <v>5481007.355199999</v>
      </c>
      <c r="F59" s="244">
        <f t="shared" si="1"/>
        <v>-0.36861081474069224</v>
      </c>
    </row>
    <row r="60" spans="1:6" s="245" customFormat="1" ht="12.75">
      <c r="A60" s="240" t="s">
        <v>178</v>
      </c>
      <c r="B60" s="241"/>
      <c r="C60" s="243">
        <v>1778035.859999999</v>
      </c>
      <c r="D60" s="246"/>
      <c r="E60" s="243">
        <v>7610562.544000004</v>
      </c>
      <c r="F60" s="244">
        <f t="shared" si="1"/>
        <v>-0.7663726104712506</v>
      </c>
    </row>
    <row r="61" spans="1:6" s="255" customFormat="1" ht="20.25" customHeight="1">
      <c r="A61" s="446" t="s">
        <v>33</v>
      </c>
      <c r="B61" s="436">
        <f aca="true" t="shared" si="3" ref="B61:E64">B41+B46+B51+B56</f>
        <v>0</v>
      </c>
      <c r="C61" s="439">
        <f t="shared" si="3"/>
        <v>19373325.311499998</v>
      </c>
      <c r="D61" s="438">
        <f t="shared" si="3"/>
        <v>0</v>
      </c>
      <c r="E61" s="439">
        <f t="shared" si="3"/>
        <v>25159809.120800003</v>
      </c>
      <c r="F61" s="440">
        <f t="shared" si="1"/>
        <v>-0.2299891776411066</v>
      </c>
    </row>
    <row r="62" spans="1:6" s="256" customFormat="1" ht="12.75">
      <c r="A62" s="441" t="s">
        <v>182</v>
      </c>
      <c r="B62" s="442">
        <f t="shared" si="3"/>
        <v>86</v>
      </c>
      <c r="C62" s="443">
        <f t="shared" si="3"/>
        <v>5816000</v>
      </c>
      <c r="D62" s="444">
        <f t="shared" si="3"/>
        <v>101</v>
      </c>
      <c r="E62" s="443">
        <f t="shared" si="3"/>
        <v>7029500</v>
      </c>
      <c r="F62" s="445">
        <f t="shared" si="1"/>
        <v>-0.17262963226403016</v>
      </c>
    </row>
    <row r="63" spans="1:6" s="256" customFormat="1" ht="12.75">
      <c r="A63" s="441" t="s">
        <v>43</v>
      </c>
      <c r="B63" s="442">
        <f t="shared" si="3"/>
        <v>0</v>
      </c>
      <c r="C63" s="443">
        <f t="shared" si="3"/>
        <v>56754.04</v>
      </c>
      <c r="D63" s="444">
        <f t="shared" si="3"/>
        <v>0</v>
      </c>
      <c r="E63" s="443">
        <f t="shared" si="3"/>
        <v>28418.8</v>
      </c>
      <c r="F63" s="445">
        <f t="shared" si="1"/>
        <v>0.9970596928793616</v>
      </c>
    </row>
    <row r="64" spans="1:6" s="256" customFormat="1" ht="12.75">
      <c r="A64" s="441" t="s">
        <v>44</v>
      </c>
      <c r="B64" s="442">
        <f t="shared" si="3"/>
        <v>0</v>
      </c>
      <c r="C64" s="443">
        <f t="shared" si="3"/>
        <v>5971999.989500001</v>
      </c>
      <c r="D64" s="444">
        <f t="shared" si="3"/>
        <v>0</v>
      </c>
      <c r="E64" s="443">
        <f t="shared" si="3"/>
        <v>8569653.716799999</v>
      </c>
      <c r="F64" s="445">
        <f t="shared" si="1"/>
        <v>-0.3031223679677444</v>
      </c>
    </row>
    <row r="65" spans="1:6" s="256" customFormat="1" ht="12.75">
      <c r="A65" s="441" t="s">
        <v>178</v>
      </c>
      <c r="B65" s="442"/>
      <c r="C65" s="443">
        <f>C45+C50+C55+C60</f>
        <v>7528571.281999998</v>
      </c>
      <c r="D65" s="444"/>
      <c r="E65" s="443">
        <f>E45+E50+E55+E60</f>
        <v>9532236.604000004</v>
      </c>
      <c r="F65" s="445">
        <f t="shared" si="1"/>
        <v>-0.21019886572677082</v>
      </c>
    </row>
    <row r="66" spans="1:6" s="254" customFormat="1" ht="19.5" customHeight="1">
      <c r="A66" s="247" t="s">
        <v>49</v>
      </c>
      <c r="B66" s="252"/>
      <c r="C66" s="542">
        <f>C67+C68+C69+C70</f>
        <v>45958378.923900075</v>
      </c>
      <c r="D66" s="345"/>
      <c r="E66" s="543">
        <f>E67+E68+E69+E70</f>
        <v>58412959.79300006</v>
      </c>
      <c r="F66" s="346">
        <f>C66/E66-1</f>
        <v>-0.21321605536229793</v>
      </c>
    </row>
    <row r="67" spans="1:6" s="245" customFormat="1" ht="12.75">
      <c r="A67" s="240" t="s">
        <v>182</v>
      </c>
      <c r="B67" s="241">
        <v>126</v>
      </c>
      <c r="C67" s="243">
        <v>8114500</v>
      </c>
      <c r="D67" s="246">
        <v>175</v>
      </c>
      <c r="E67" s="266">
        <v>10848700</v>
      </c>
      <c r="F67" s="244">
        <f t="shared" si="1"/>
        <v>-0.2520301971664808</v>
      </c>
    </row>
    <row r="68" spans="1:6" s="245" customFormat="1" ht="12.75">
      <c r="A68" s="240" t="s">
        <v>43</v>
      </c>
      <c r="B68" s="241"/>
      <c r="C68" s="257">
        <v>863332.15</v>
      </c>
      <c r="D68" s="246"/>
      <c r="E68" s="266">
        <v>708086.2999999999</v>
      </c>
      <c r="F68" s="244">
        <f>C68/E68-1</f>
        <v>0.2192470748268962</v>
      </c>
    </row>
    <row r="69" spans="1:6" s="245" customFormat="1" ht="12.75">
      <c r="A69" s="240" t="s">
        <v>44</v>
      </c>
      <c r="B69" s="241"/>
      <c r="C69" s="257">
        <v>17654237.931</v>
      </c>
      <c r="D69" s="246"/>
      <c r="E69" s="266">
        <v>9825123.753999995</v>
      </c>
      <c r="F69" s="244">
        <f>C69/E69-1</f>
        <v>0.7968463678447435</v>
      </c>
    </row>
    <row r="70" spans="1:6" s="245" customFormat="1" ht="12.75">
      <c r="A70" s="240" t="s">
        <v>178</v>
      </c>
      <c r="B70" s="241"/>
      <c r="C70" s="243">
        <v>19326308.842900075</v>
      </c>
      <c r="D70" s="246"/>
      <c r="E70" s="266">
        <v>37031049.73900006</v>
      </c>
      <c r="F70" s="244">
        <f>C70/E70-1</f>
        <v>-0.4781052932845663</v>
      </c>
    </row>
    <row r="71" spans="1:6" ht="40.5" customHeight="1">
      <c r="A71" s="555" t="s">
        <v>46</v>
      </c>
      <c r="B71" s="556"/>
      <c r="C71" s="556"/>
      <c r="D71" s="556"/>
      <c r="E71" s="556"/>
      <c r="F71" s="556"/>
    </row>
  </sheetData>
  <sheetProtection/>
  <mergeCells count="1">
    <mergeCell ref="A71:F71"/>
  </mergeCells>
  <printOptions horizontalCentered="1" verticalCentered="1"/>
  <pageMargins left="0.7874015748031497" right="0.31496062992125984" top="0.3937007874015748" bottom="0.5118110236220472" header="0.31496062992125984" footer="0.196850393700787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osób na całej granicy</dc:title>
  <dc:subject/>
  <dc:creator>Anonim</dc:creator>
  <cp:keywords/>
  <dc:description/>
  <cp:lastModifiedBy>Paluch Rafał</cp:lastModifiedBy>
  <cp:lastPrinted>2014-10-28T08:40:36Z</cp:lastPrinted>
  <dcterms:created xsi:type="dcterms:W3CDTF">1997-12-03T13:57:01Z</dcterms:created>
  <dcterms:modified xsi:type="dcterms:W3CDTF">2015-02-23T11:02:59Z</dcterms:modified>
  <cp:category/>
  <cp:version/>
  <cp:contentType/>
  <cp:contentStatus/>
</cp:coreProperties>
</file>