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65461" windowWidth="9720" windowHeight="4620" firstSheet="2" activeTab="5"/>
  </bookViews>
  <sheets>
    <sheet name="Jednostki SG" sheetId="1" r:id="rId1"/>
    <sheet name="Osobowy ruch graniczny" sheetId="2" r:id="rId2"/>
    <sheet name="Ruch graniczny środków transp." sheetId="3" r:id="rId3"/>
    <sheet name="Zatrzymani" sheetId="4" r:id="rId4"/>
    <sheet name="Przekazani i wydaleni" sheetId="5" r:id="rId5"/>
    <sheet name="Ujawniony przemyt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ccessDatabase" hidden="1">"C:\BIURO_SG\TABELE\STAT_96\szablon za 1996 rok.mdb"</definedName>
    <definedName name="K_NIEZEZWOLENIA" localSheetId="1">'[1]Baza 2005'!#REF!</definedName>
    <definedName name="K_NIEZEZWOLENIA" localSheetId="4">'[2]Baza 2005'!#REF!</definedName>
    <definedName name="K_NIEZEZWOLENIA" localSheetId="2">'[1]Baza 2005'!#REF!</definedName>
    <definedName name="K_NIEZEZWOLENIA" localSheetId="5">'[5]Baza 2005'!#REF!</definedName>
    <definedName name="K_NIEZEZWOLENIA" localSheetId="3">'[3]Baza 2005'!#REF!</definedName>
    <definedName name="K_NIEZEZWOLENIA">'[4]Baza 2005'!#REF!</definedName>
    <definedName name="wrn.cudzoziemcy._.wydaleni._.99." localSheetId="1" hidden="1">{#N/A,#N/A,FALSE,"24"}</definedName>
    <definedName name="wrn.cudzoziemcy._.wydaleni._.99." localSheetId="4" hidden="1">{#N/A,#N/A,FALSE,"24"}</definedName>
    <definedName name="wrn.cudzoziemcy._.wydaleni._.99." localSheetId="2" hidden="1">{#N/A,#N/A,FALSE,"24"}</definedName>
    <definedName name="wrn.cudzoziemcy._.wydaleni._.99." localSheetId="5" hidden="1">{#N/A,#N/A,FALSE,"24"}</definedName>
    <definedName name="wrn.cudzoziemcy._.wydaleni._.99." localSheetId="3" hidden="1">{#N/A,#N/A,FALSE,"24"}</definedName>
    <definedName name="wrn.cudzoziemcy._.wydaleni._.99." hidden="1">{#N/A,#N/A,FALSE,"24"}</definedName>
    <definedName name="wrn.Przyjęci._.do._.RP._.99." localSheetId="1" hidden="1">{#N/A,#N/A,FALSE,"23"}</definedName>
    <definedName name="wrn.Przyjęci._.do._.RP._.99." localSheetId="4" hidden="1">{#N/A,#N/A,FALSE,"23"}</definedName>
    <definedName name="wrn.Przyjęci._.do._.RP._.99." localSheetId="2" hidden="1">{#N/A,#N/A,FALSE,"23"}</definedName>
    <definedName name="wrn.Przyjęci._.do._.RP._.99." localSheetId="5" hidden="1">{#N/A,#N/A,FALSE,"23"}</definedName>
    <definedName name="wrn.Przyjęci._.do._.RP._.99." localSheetId="3" hidden="1">{#N/A,#N/A,FALSE,"23"}</definedName>
    <definedName name="wrn.Przyjęci._.do._.RP._.99." hidden="1">{#N/A,#N/A,FALSE,"23"}</definedName>
  </definedNames>
  <calcPr fullCalcOnLoad="1"/>
</workbook>
</file>

<file path=xl/sharedStrings.xml><?xml version="1.0" encoding="utf-8"?>
<sst xmlns="http://schemas.openxmlformats.org/spreadsheetml/2006/main" count="342" uniqueCount="178">
  <si>
    <t>6 placówek</t>
  </si>
  <si>
    <t>razem granica wewnętrzna UE</t>
  </si>
  <si>
    <t>Nadwiślański</t>
  </si>
  <si>
    <t>placówki SG</t>
  </si>
  <si>
    <t>10 placówek</t>
  </si>
  <si>
    <t>13 placówek</t>
  </si>
  <si>
    <t>na granicy zewnętrznej UE</t>
  </si>
  <si>
    <t>na granicy wewnętrznej UE</t>
  </si>
  <si>
    <t>16 placówek</t>
  </si>
  <si>
    <t>Źródło: Zarząd do Spraw Cudzoziemców KGSG</t>
  </si>
  <si>
    <t>4 placówki</t>
  </si>
  <si>
    <t xml:space="preserve">   w tym:</t>
  </si>
  <si>
    <t xml:space="preserve">amfetamina </t>
  </si>
  <si>
    <t>ikony</t>
  </si>
  <si>
    <t>amfetamina</t>
  </si>
  <si>
    <t>numizmaty</t>
  </si>
  <si>
    <t xml:space="preserve">haszysz </t>
  </si>
  <si>
    <t>przedmioty zabytkowe</t>
  </si>
  <si>
    <t xml:space="preserve">heroina </t>
  </si>
  <si>
    <t xml:space="preserve">kokaina </t>
  </si>
  <si>
    <t>pojazdy mechaniczne</t>
  </si>
  <si>
    <t>marihuana</t>
  </si>
  <si>
    <t>samochody</t>
  </si>
  <si>
    <t>ecstasy</t>
  </si>
  <si>
    <t>motocykle</t>
  </si>
  <si>
    <t>opium</t>
  </si>
  <si>
    <t>LSD</t>
  </si>
  <si>
    <t>towary handlowe</t>
  </si>
  <si>
    <t>broń i amunicja</t>
  </si>
  <si>
    <t xml:space="preserve">   broń</t>
  </si>
  <si>
    <t>alkohol</t>
  </si>
  <si>
    <t xml:space="preserve">       w tym:</t>
  </si>
  <si>
    <t>broń palna</t>
  </si>
  <si>
    <t>waluta obca</t>
  </si>
  <si>
    <t>broń gazowa</t>
  </si>
  <si>
    <t>inne towary</t>
  </si>
  <si>
    <t>inna</t>
  </si>
  <si>
    <t xml:space="preserve">   broń inna</t>
  </si>
  <si>
    <t>granaty</t>
  </si>
  <si>
    <t>ręczne miotacze gazu</t>
  </si>
  <si>
    <t xml:space="preserve">    amunicja</t>
  </si>
  <si>
    <t>amunicja ostra</t>
  </si>
  <si>
    <t>amunicja gazowa</t>
  </si>
  <si>
    <t xml:space="preserve">           Biuro Współpracy Międzynarodowej KGSG</t>
  </si>
  <si>
    <t xml:space="preserve">przekazani z RP </t>
  </si>
  <si>
    <t xml:space="preserve"> przyjęci do RP</t>
  </si>
  <si>
    <t xml:space="preserve"> cudzoziemcy</t>
  </si>
  <si>
    <t xml:space="preserve"> obywatele RP</t>
  </si>
  <si>
    <t>Rodzaj</t>
  </si>
  <si>
    <t>ilość</t>
  </si>
  <si>
    <t xml:space="preserve">wartość </t>
  </si>
  <si>
    <t>narkotyki</t>
  </si>
  <si>
    <t>dobra kultury</t>
  </si>
  <si>
    <t>Źródło: Zarząd Graniczny KGSG</t>
  </si>
  <si>
    <r>
      <t xml:space="preserve">Źródło: </t>
    </r>
    <r>
      <rPr>
        <i/>
        <sz val="10"/>
        <rFont val="Arial CE"/>
        <family val="2"/>
      </rPr>
      <t>Zarząd Graniczny KGSG</t>
    </r>
  </si>
  <si>
    <t>* za pgpwp i w trybie administracyjnym (przeterminowany pobyt, nielegalna praca itp.)</t>
  </si>
  <si>
    <r>
      <t xml:space="preserve">Oddział SG
</t>
    </r>
    <r>
      <rPr>
        <sz val="10"/>
        <rFont val="Times New Roman CE"/>
        <family val="1"/>
      </rPr>
      <t>jednostka organizacyjna</t>
    </r>
  </si>
  <si>
    <t>długość odcinka</t>
  </si>
  <si>
    <t>Warmińsko - Mazurski</t>
  </si>
  <si>
    <t>Podlaski</t>
  </si>
  <si>
    <t>Nadbużański</t>
  </si>
  <si>
    <t>Bieszczadzki</t>
  </si>
  <si>
    <t>Karpacki</t>
  </si>
  <si>
    <t>Śląski</t>
  </si>
  <si>
    <t>Sudecki</t>
  </si>
  <si>
    <t>Morski</t>
  </si>
  <si>
    <t xml:space="preserve"> </t>
  </si>
  <si>
    <t>RAZEM</t>
  </si>
  <si>
    <t>ogółem</t>
  </si>
  <si>
    <t>odcinek granicy</t>
  </si>
  <si>
    <t>/</t>
  </si>
  <si>
    <t>Rosja</t>
  </si>
  <si>
    <t>Litwa</t>
  </si>
  <si>
    <t>Białoruś</t>
  </si>
  <si>
    <t>Ukraina</t>
  </si>
  <si>
    <t>Słowacja</t>
  </si>
  <si>
    <t>Czechy</t>
  </si>
  <si>
    <t>Niemcy</t>
  </si>
  <si>
    <t>morska</t>
  </si>
  <si>
    <t>lotnicza</t>
  </si>
  <si>
    <t>udział %</t>
  </si>
  <si>
    <t>w tym:</t>
  </si>
  <si>
    <t>obywatele RP</t>
  </si>
  <si>
    <t>cudzoziemcy</t>
  </si>
  <si>
    <t>w całości</t>
  </si>
  <si>
    <t>z Polski</t>
  </si>
  <si>
    <t>do Polski</t>
  </si>
  <si>
    <t>razem</t>
  </si>
  <si>
    <t>odcinek</t>
  </si>
  <si>
    <t>ruchu</t>
  </si>
  <si>
    <t>granicy</t>
  </si>
  <si>
    <t>wyszczególnienie</t>
  </si>
  <si>
    <t xml:space="preserve">udział % </t>
  </si>
  <si>
    <t xml:space="preserve">Ogółem  </t>
  </si>
  <si>
    <t>samochody osobowe</t>
  </si>
  <si>
    <t>autobusy</t>
  </si>
  <si>
    <t>samochody ciężarowe</t>
  </si>
  <si>
    <t>obywatelstwo</t>
  </si>
  <si>
    <t>razem granica zewnętrzna UE</t>
  </si>
  <si>
    <t>Razem obywatele państw trzecich</t>
  </si>
  <si>
    <t>Razem obywatele UE/EOG</t>
  </si>
  <si>
    <t>Nadodrzański</t>
  </si>
  <si>
    <t>15 placówek</t>
  </si>
  <si>
    <t>8 placówek</t>
  </si>
  <si>
    <t>18 placówek</t>
  </si>
  <si>
    <t>106 placówek
68 przejść</t>
  </si>
  <si>
    <t>31.12.2009 r.</t>
  </si>
  <si>
    <t>BLR</t>
  </si>
  <si>
    <t>CHN</t>
  </si>
  <si>
    <t>CMR</t>
  </si>
  <si>
    <t>GEO</t>
  </si>
  <si>
    <t>IND</t>
  </si>
  <si>
    <t>IRN</t>
  </si>
  <si>
    <t>IRQ</t>
  </si>
  <si>
    <t>ISR</t>
  </si>
  <si>
    <t>KAZ</t>
  </si>
  <si>
    <t>KGZ</t>
  </si>
  <si>
    <t>KOR</t>
  </si>
  <si>
    <t>LKA</t>
  </si>
  <si>
    <t>MDA</t>
  </si>
  <si>
    <t>NGA</t>
  </si>
  <si>
    <t>PAK</t>
  </si>
  <si>
    <t>RUS</t>
  </si>
  <si>
    <t>SYR</t>
  </si>
  <si>
    <t>TUR</t>
  </si>
  <si>
    <t>UKR</t>
  </si>
  <si>
    <t>VNM</t>
  </si>
  <si>
    <t>XXX</t>
  </si>
  <si>
    <t>DEU</t>
  </si>
  <si>
    <t>POL</t>
  </si>
  <si>
    <t>Źródło: SZTAB KGSG</t>
  </si>
  <si>
    <r>
      <t xml:space="preserve">morska
</t>
    </r>
    <r>
      <rPr>
        <sz val="8"/>
        <rFont val="Times New Roman CE"/>
        <family val="0"/>
      </rPr>
      <t>połączenia zewnętrzne</t>
    </r>
  </si>
  <si>
    <r>
      <t xml:space="preserve">lotnicza
</t>
    </r>
    <r>
      <rPr>
        <sz val="8"/>
        <rFont val="Times New Roman CE"/>
        <family val="0"/>
      </rPr>
      <t>połączenia zewnętrzne</t>
    </r>
  </si>
  <si>
    <r>
      <t xml:space="preserve">morska
</t>
    </r>
    <r>
      <rPr>
        <sz val="8"/>
        <rFont val="Times New Roman CE"/>
        <family val="0"/>
      </rPr>
      <t>połączenia wewnętrzne</t>
    </r>
  </si>
  <si>
    <r>
      <t xml:space="preserve">lotnicza
</t>
    </r>
    <r>
      <rPr>
        <sz val="8"/>
        <rFont val="Times New Roman CE"/>
        <family val="0"/>
      </rPr>
      <t>połączenia wewnętrzne</t>
    </r>
  </si>
  <si>
    <t>AFG</t>
  </si>
  <si>
    <t>ARM</t>
  </si>
  <si>
    <t>BIH</t>
  </si>
  <si>
    <t>COL</t>
  </si>
  <si>
    <t>EGY</t>
  </si>
  <si>
    <t>GIN</t>
  </si>
  <si>
    <t>HTI</t>
  </si>
  <si>
    <t>KOSOVO</t>
  </si>
  <si>
    <t>LBY</t>
  </si>
  <si>
    <t>MAR</t>
  </si>
  <si>
    <t>MKD</t>
  </si>
  <si>
    <t>SRB</t>
  </si>
  <si>
    <t>papierosy:        łącznie</t>
  </si>
  <si>
    <t xml:space="preserve"> samodzielnie</t>
  </si>
  <si>
    <t>31.03.2010 r.</t>
  </si>
  <si>
    <t xml:space="preserve">    (oddziały, placówki Straży Granicznej itp.) - wg stanu na dzień 31 marca 2010 roku</t>
  </si>
  <si>
    <t>Tab. 2a. Mały ruch graniczny na granicy z Ukrainą w I kwartale 2010 roku*</t>
  </si>
  <si>
    <t>I kw. 2010 r.</t>
  </si>
  <si>
    <t>I kw. 2009 r.</t>
  </si>
  <si>
    <t>12 placówek</t>
  </si>
  <si>
    <t>105 placówek
68 przejść</t>
  </si>
  <si>
    <t>BGD</t>
  </si>
  <si>
    <t>BRA</t>
  </si>
  <si>
    <t>CUB</t>
  </si>
  <si>
    <t>HRV</t>
  </si>
  <si>
    <t>MDG</t>
  </si>
  <si>
    <t>MNG</t>
  </si>
  <si>
    <t>NPL</t>
  </si>
  <si>
    <t>SEN</t>
  </si>
  <si>
    <t>TUN</t>
  </si>
  <si>
    <t>UNK</t>
  </si>
  <si>
    <t>UZB</t>
  </si>
  <si>
    <t>YEM</t>
  </si>
  <si>
    <t>HUN</t>
  </si>
  <si>
    <t>LTU</t>
  </si>
  <si>
    <t>*umowa o małym ruchu granicznym pomiędzy Polską a Ukrainą weszła w życie z dniem 1 lipca 2009 r.</t>
  </si>
  <si>
    <t>Terenowe jednostki organizacyjne Straży Granicznej</t>
  </si>
  <si>
    <t>Osobowy ruch graniczny w I kwartale 2010 roku - liczba przekroczeń granicy</t>
  </si>
  <si>
    <t xml:space="preserve">     (bez przekazanych) - wg obywatelstw</t>
  </si>
  <si>
    <t>Zatrzymani przez Straż Graniczną za przekroczenie granicy państwowej wbrew przepisom lub usiłowanie pgpwp 
                w I kwartale 2010 roku</t>
  </si>
  <si>
    <t>Ujawnione przez Straż Graniczną towary pochodzące z przemytu w I kwartale 2010 roku - wg rodzajów przedmiotu (wartość - dane szacunkowe)</t>
  </si>
  <si>
    <t>Ruch graniczny środków transportu drogowego w I kwartale 2010 roku</t>
  </si>
  <si>
    <t>Przekazani i wydaleni w I kwartale 2010 roku - razem*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</si>
</sst>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\+#0.00%;\-#0.00%"/>
    <numFmt numFmtId="166" formatCode="\+#0.0%;\-#0.0%"/>
    <numFmt numFmtId="167" formatCode="#,##0.00_*&quot;km&quot;"/>
    <numFmt numFmtId="168" formatCode="#,##0_*&quot;tabl.&quot;"/>
    <numFmt numFmtId="169" formatCode="#,##0.0000&quot;kg&quot;"/>
    <numFmt numFmtId="170" formatCode="#,##0.000&quot;kg&quot;"/>
    <numFmt numFmtId="171" formatCode="0.0"/>
    <numFmt numFmtId="172" formatCode="#,##0\ &quot;zł&quot;"/>
    <numFmt numFmtId="173" formatCode="_-* #,##0\ &quot;zł&quot;_-;\-* #,##0\ &quot;zł&quot;_-;_-* &quot;-&quot;??\ &quot;zł&quot;_-;_-@_-"/>
    <numFmt numFmtId="174" formatCode="#,##0.00&quot;kg&quot;"/>
    <numFmt numFmtId="175" formatCode="#,##0.0&quot;kg&quot;"/>
    <numFmt numFmtId="176" formatCode="#,##0&quot;kg&quot;"/>
    <numFmt numFmtId="177" formatCode="#,##0.00000&quot;kg&quot;"/>
    <numFmt numFmtId="178" formatCode="#,##0.000000&quot;kg&quot;"/>
    <numFmt numFmtId="179" formatCode="\+#0.000%;\-#0.000%"/>
    <numFmt numFmtId="180" formatCode="\+0.00%;\-0.00%"/>
    <numFmt numFmtId="181" formatCode="#,##0.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u val="single"/>
      <sz val="10"/>
      <name val="Times New Roman CE"/>
      <family val="1"/>
    </font>
    <font>
      <i/>
      <sz val="10"/>
      <name val="Times New Roman CE"/>
      <family val="0"/>
    </font>
    <font>
      <b/>
      <sz val="14"/>
      <name val="Times New Roman CE"/>
      <family val="1"/>
    </font>
    <font>
      <i/>
      <sz val="10"/>
      <name val="Arial CE"/>
      <family val="0"/>
    </font>
    <font>
      <i/>
      <sz val="12"/>
      <name val="Times New Roman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i/>
      <sz val="12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Times New Roman CE"/>
      <family val="0"/>
    </font>
    <font>
      <b/>
      <sz val="10"/>
      <color indexed="12"/>
      <name val="Arial CE"/>
      <family val="0"/>
    </font>
    <font>
      <b/>
      <sz val="12"/>
      <name val="Times New Roman"/>
      <family val="1"/>
    </font>
    <font>
      <b/>
      <sz val="12"/>
      <color indexed="12"/>
      <name val="Times New Roman CE"/>
      <family val="1"/>
    </font>
    <font>
      <sz val="12"/>
      <name val="Arial CE"/>
      <family val="0"/>
    </font>
    <font>
      <sz val="10"/>
      <name val="Arial"/>
      <family val="2"/>
    </font>
    <font>
      <sz val="10"/>
      <color indexed="9"/>
      <name val="Times New Roman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/>
      <top/>
      <bottom/>
    </border>
    <border>
      <left/>
      <right style="medium"/>
      <top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 style="thin"/>
      <right style="double"/>
      <top/>
      <bottom style="double"/>
    </border>
    <border>
      <left style="double"/>
      <right style="thin"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/>
      <bottom style="thin"/>
    </border>
    <border>
      <left style="medium"/>
      <right style="thin"/>
      <top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thin"/>
      <right/>
      <top/>
      <bottom style="double"/>
    </border>
    <border>
      <left style="medium"/>
      <right style="thin"/>
      <top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 style="double"/>
      <top style="thin"/>
      <bottom style="thin"/>
    </border>
    <border>
      <left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 style="thin"/>
      <bottom/>
    </border>
    <border>
      <left style="hair"/>
      <right style="thin"/>
      <top/>
      <bottom style="thin"/>
    </border>
    <border>
      <left style="hair"/>
      <right style="thin"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/>
    </border>
    <border>
      <left style="hair"/>
      <right style="thin"/>
      <top style="thin"/>
      <bottom/>
    </border>
    <border>
      <left/>
      <right style="double"/>
      <top/>
      <bottom style="medium"/>
    </border>
    <border>
      <left style="double"/>
      <right style="thin"/>
      <top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4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0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45" fillId="3" borderId="0" applyNumberFormat="0" applyBorder="0" applyAlignment="0" applyProtection="0"/>
  </cellStyleXfs>
  <cellXfs count="4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23" borderId="11" xfId="0" applyFont="1" applyFill="1" applyBorder="1" applyAlignment="1">
      <alignment vertical="center" wrapText="1"/>
    </xf>
    <xf numFmtId="0" fontId="5" fillId="20" borderId="10" xfId="0" applyFont="1" applyFill="1" applyBorder="1" applyAlignment="1">
      <alignment vertical="center"/>
    </xf>
    <xf numFmtId="3" fontId="5" fillId="20" borderId="0" xfId="0" applyNumberFormat="1" applyFont="1" applyFill="1" applyBorder="1" applyAlignment="1">
      <alignment horizontal="centerContinuous" vertical="center"/>
    </xf>
    <xf numFmtId="0" fontId="5" fillId="20" borderId="0" xfId="0" applyFont="1" applyFill="1" applyBorder="1" applyAlignment="1">
      <alignment horizontal="centerContinuous" vertical="center"/>
    </xf>
    <xf numFmtId="0" fontId="0" fillId="0" borderId="0" xfId="0" applyAlignment="1">
      <alignment/>
    </xf>
    <xf numFmtId="0" fontId="5" fillId="23" borderId="11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5" fillId="20" borderId="0" xfId="0" applyFont="1" applyFill="1" applyAlignment="1">
      <alignment/>
    </xf>
    <xf numFmtId="0" fontId="5" fillId="20" borderId="0" xfId="0" applyFont="1" applyFill="1" applyBorder="1" applyAlignment="1">
      <alignment horizontal="centerContinuous"/>
    </xf>
    <xf numFmtId="0" fontId="5" fillId="20" borderId="0" xfId="0" applyFont="1" applyFill="1" applyAlignment="1">
      <alignment horizontal="centerContinuous" wrapText="1"/>
    </xf>
    <xf numFmtId="3" fontId="5" fillId="0" borderId="0" xfId="0" applyNumberFormat="1" applyFont="1" applyAlignment="1">
      <alignment/>
    </xf>
    <xf numFmtId="3" fontId="5" fillId="20" borderId="0" xfId="0" applyNumberFormat="1" applyFont="1" applyFill="1" applyAlignment="1">
      <alignment horizontal="centerContinuous"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 horizontal="fill" vertical="top"/>
    </xf>
    <xf numFmtId="3" fontId="13" fillId="0" borderId="0" xfId="0" applyNumberFormat="1" applyFont="1" applyAlignment="1">
      <alignment horizontal="fill" vertical="top"/>
    </xf>
    <xf numFmtId="0" fontId="13" fillId="0" borderId="0" xfId="0" applyFont="1" applyAlignment="1">
      <alignment vertical="top"/>
    </xf>
    <xf numFmtId="3" fontId="10" fillId="20" borderId="12" xfId="0" applyNumberFormat="1" applyFont="1" applyFill="1" applyBorder="1" applyAlignment="1">
      <alignment horizontal="centerContinuous" vertical="center"/>
    </xf>
    <xf numFmtId="3" fontId="3" fillId="23" borderId="13" xfId="70" applyNumberFormat="1" applyFont="1" applyFill="1" applyBorder="1" applyAlignment="1">
      <alignment horizontal="center" vertical="center"/>
    </xf>
    <xf numFmtId="3" fontId="3" fillId="23" borderId="14" xfId="70" applyNumberFormat="1" applyFont="1" applyFill="1" applyBorder="1" applyAlignment="1">
      <alignment horizontal="center" vertical="center"/>
    </xf>
    <xf numFmtId="0" fontId="10" fillId="20" borderId="12" xfId="0" applyFont="1" applyFill="1" applyBorder="1" applyAlignment="1">
      <alignment horizontal="centerContinuous" wrapText="1"/>
    </xf>
    <xf numFmtId="0" fontId="10" fillId="20" borderId="15" xfId="0" applyFont="1" applyFill="1" applyBorder="1" applyAlignment="1">
      <alignment horizontal="centerContinuous" vertical="top"/>
    </xf>
    <xf numFmtId="3" fontId="5" fillId="0" borderId="16" xfId="70" applyNumberFormat="1" applyFont="1" applyBorder="1" applyAlignment="1">
      <alignment horizontal="center" vertical="center"/>
    </xf>
    <xf numFmtId="3" fontId="5" fillId="0" borderId="0" xfId="70" applyNumberFormat="1" applyFont="1" applyBorder="1" applyAlignment="1">
      <alignment horizontal="center" vertical="center"/>
    </xf>
    <xf numFmtId="3" fontId="5" fillId="23" borderId="13" xfId="70" applyNumberFormat="1" applyFont="1" applyFill="1" applyBorder="1" applyAlignment="1">
      <alignment horizontal="center" vertical="center"/>
    </xf>
    <xf numFmtId="3" fontId="5" fillId="23" borderId="14" xfId="70" applyNumberFormat="1" applyFont="1" applyFill="1" applyBorder="1" applyAlignment="1">
      <alignment horizontal="center" vertical="center"/>
    </xf>
    <xf numFmtId="3" fontId="3" fillId="23" borderId="11" xfId="7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5" fillId="23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3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0" applyFont="1" applyAlignment="1">
      <alignment horizontal="left" vertical="top"/>
    </xf>
    <xf numFmtId="3" fontId="5" fillId="23" borderId="11" xfId="70" applyNumberFormat="1" applyFont="1" applyFill="1" applyBorder="1" applyAlignment="1">
      <alignment horizontal="center" vertical="center"/>
    </xf>
    <xf numFmtId="0" fontId="5" fillId="0" borderId="0" xfId="59" applyFont="1" applyAlignment="1">
      <alignment vertical="center"/>
      <protection/>
    </xf>
    <xf numFmtId="0" fontId="5" fillId="20" borderId="15" xfId="59" applyFont="1" applyFill="1" applyBorder="1" applyAlignment="1">
      <alignment horizontal="centerContinuous" vertical="center"/>
      <protection/>
    </xf>
    <xf numFmtId="0" fontId="5" fillId="20" borderId="18" xfId="59" applyFont="1" applyFill="1" applyBorder="1" applyAlignment="1">
      <alignment horizontal="centerContinuous" vertical="center"/>
      <protection/>
    </xf>
    <xf numFmtId="0" fontId="6" fillId="0" borderId="0" xfId="59" applyFont="1">
      <alignment/>
      <protection/>
    </xf>
    <xf numFmtId="3" fontId="4" fillId="0" borderId="0" xfId="59" applyNumberFormat="1" applyFont="1">
      <alignment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0" fillId="0" borderId="0" xfId="59" applyFont="1" applyAlignment="1">
      <alignment/>
      <protection/>
    </xf>
    <xf numFmtId="0" fontId="4" fillId="0" borderId="0" xfId="59" applyFont="1" applyAlignment="1">
      <alignment/>
      <protection/>
    </xf>
    <xf numFmtId="3" fontId="6" fillId="0" borderId="0" xfId="59" applyNumberFormat="1" applyFont="1">
      <alignment/>
      <protection/>
    </xf>
    <xf numFmtId="3" fontId="5" fillId="0" borderId="0" xfId="59" applyNumberFormat="1" applyFont="1" applyAlignment="1">
      <alignment vertical="center"/>
      <protection/>
    </xf>
    <xf numFmtId="164" fontId="5" fillId="0" borderId="0" xfId="59" applyNumberFormat="1" applyFont="1" applyAlignment="1">
      <alignment vertical="center"/>
      <protection/>
    </xf>
    <xf numFmtId="0" fontId="6" fillId="20" borderId="0" xfId="59" applyFont="1" applyFill="1" applyBorder="1" applyAlignment="1">
      <alignment vertical="center"/>
      <protection/>
    </xf>
    <xf numFmtId="0" fontId="7" fillId="20" borderId="19" xfId="59" applyFont="1" applyFill="1" applyBorder="1" applyAlignment="1">
      <alignment vertical="center"/>
      <protection/>
    </xf>
    <xf numFmtId="0" fontId="6" fillId="20" borderId="0" xfId="59" applyFont="1" applyFill="1" applyBorder="1" applyAlignment="1">
      <alignment horizontal="centerContinuous" vertical="center"/>
      <protection/>
    </xf>
    <xf numFmtId="3" fontId="6" fillId="20" borderId="0" xfId="59" applyNumberFormat="1" applyFont="1" applyFill="1" applyBorder="1" applyAlignment="1">
      <alignment horizontal="left" vertical="center"/>
      <protection/>
    </xf>
    <xf numFmtId="164" fontId="6" fillId="20" borderId="0" xfId="59" applyNumberFormat="1" applyFont="1" applyFill="1" applyBorder="1" applyAlignment="1">
      <alignment horizontal="left" vertical="center"/>
      <protection/>
    </xf>
    <xf numFmtId="0" fontId="6" fillId="20" borderId="20" xfId="59" applyFont="1" applyFill="1" applyBorder="1" applyAlignment="1">
      <alignment horizontal="left" vertical="center"/>
      <protection/>
    </xf>
    <xf numFmtId="3" fontId="5" fillId="20" borderId="21" xfId="59" applyNumberFormat="1" applyFont="1" applyFill="1" applyBorder="1" applyAlignment="1">
      <alignment horizontal="centerContinuous" vertical="center"/>
      <protection/>
    </xf>
    <xf numFmtId="3" fontId="5" fillId="20" borderId="0" xfId="59" applyNumberFormat="1" applyFont="1" applyFill="1" applyBorder="1" applyAlignment="1">
      <alignment horizontal="centerContinuous" vertical="center"/>
      <protection/>
    </xf>
    <xf numFmtId="0" fontId="5" fillId="20" borderId="0" xfId="59" applyFont="1" applyFill="1" applyBorder="1" applyAlignment="1">
      <alignment horizontal="centerContinuous" vertical="center"/>
      <protection/>
    </xf>
    <xf numFmtId="0" fontId="5" fillId="20" borderId="22" xfId="59" applyFont="1" applyFill="1" applyBorder="1" applyAlignment="1">
      <alignment horizontal="centerContinuous" vertical="center"/>
      <protection/>
    </xf>
    <xf numFmtId="0" fontId="6" fillId="20" borderId="0" xfId="59" applyFont="1" applyFill="1" applyBorder="1">
      <alignment/>
      <protection/>
    </xf>
    <xf numFmtId="3" fontId="6" fillId="20" borderId="23" xfId="59" applyNumberFormat="1" applyFont="1" applyFill="1" applyBorder="1" applyAlignment="1">
      <alignment horizontal="centerContinuous" vertical="center"/>
      <protection/>
    </xf>
    <xf numFmtId="0" fontId="6" fillId="20" borderId="10" xfId="59" applyFont="1" applyFill="1" applyBorder="1" applyAlignment="1">
      <alignment horizontal="centerContinuous" vertical="center"/>
      <protection/>
    </xf>
    <xf numFmtId="0" fontId="6" fillId="20" borderId="17" xfId="59" applyFont="1" applyFill="1" applyBorder="1" applyAlignment="1">
      <alignment horizontal="centerContinuous" vertical="center"/>
      <protection/>
    </xf>
    <xf numFmtId="3" fontId="6" fillId="20" borderId="0" xfId="59" applyNumberFormat="1" applyFont="1" applyFill="1" applyBorder="1" applyAlignment="1">
      <alignment horizontal="centerContinuous" vertical="center"/>
      <protection/>
    </xf>
    <xf numFmtId="0" fontId="6" fillId="20" borderId="24" xfId="59" applyFont="1" applyFill="1" applyBorder="1" applyAlignment="1">
      <alignment horizontal="centerContinuous" vertical="center"/>
      <protection/>
    </xf>
    <xf numFmtId="0" fontId="7" fillId="20" borderId="19" xfId="59" applyFont="1" applyFill="1" applyBorder="1">
      <alignment/>
      <protection/>
    </xf>
    <xf numFmtId="0" fontId="6" fillId="20" borderId="25" xfId="59" applyFont="1" applyFill="1" applyBorder="1" applyAlignment="1">
      <alignment vertical="top"/>
      <protection/>
    </xf>
    <xf numFmtId="0" fontId="7" fillId="20" borderId="26" xfId="59" applyFont="1" applyFill="1" applyBorder="1">
      <alignment/>
      <protection/>
    </xf>
    <xf numFmtId="3" fontId="6" fillId="23" borderId="27" xfId="59" applyNumberFormat="1" applyFont="1" applyFill="1" applyBorder="1" applyAlignment="1">
      <alignment vertical="top"/>
      <protection/>
    </xf>
    <xf numFmtId="3" fontId="6" fillId="23" borderId="16" xfId="59" applyNumberFormat="1" applyFont="1" applyFill="1" applyBorder="1" applyAlignment="1">
      <alignment vertical="top"/>
      <protection/>
    </xf>
    <xf numFmtId="166" fontId="6" fillId="23" borderId="18" xfId="59" applyNumberFormat="1" applyFont="1" applyFill="1" applyBorder="1">
      <alignment/>
      <protection/>
    </xf>
    <xf numFmtId="3" fontId="6" fillId="23" borderId="28" xfId="59" applyNumberFormat="1" applyFont="1" applyFill="1" applyBorder="1" applyAlignment="1">
      <alignment vertical="top"/>
      <protection/>
    </xf>
    <xf numFmtId="3" fontId="6" fillId="23" borderId="29" xfId="59" applyNumberFormat="1" applyFont="1" applyFill="1" applyBorder="1" applyAlignment="1">
      <alignment vertical="top"/>
      <protection/>
    </xf>
    <xf numFmtId="166" fontId="6" fillId="23" borderId="15" xfId="59" applyNumberFormat="1" applyFont="1" applyFill="1" applyBorder="1">
      <alignment/>
      <protection/>
    </xf>
    <xf numFmtId="0" fontId="6" fillId="0" borderId="24" xfId="59" applyFont="1" applyBorder="1">
      <alignment/>
      <protection/>
    </xf>
    <xf numFmtId="164" fontId="4" fillId="0" borderId="30" xfId="59" applyNumberFormat="1" applyFont="1" applyBorder="1" applyAlignment="1">
      <alignment vertical="top"/>
      <protection/>
    </xf>
    <xf numFmtId="3" fontId="4" fillId="0" borderId="31" xfId="59" applyNumberFormat="1" applyFont="1" applyBorder="1" applyAlignment="1">
      <alignment vertical="top"/>
      <protection/>
    </xf>
    <xf numFmtId="3" fontId="4" fillId="0" borderId="16" xfId="59" applyNumberFormat="1" applyFont="1" applyBorder="1" applyAlignment="1">
      <alignment vertical="top"/>
      <protection/>
    </xf>
    <xf numFmtId="3" fontId="4" fillId="0" borderId="32" xfId="59" applyNumberFormat="1" applyFont="1" applyBorder="1" applyAlignment="1">
      <alignment vertical="top"/>
      <protection/>
    </xf>
    <xf numFmtId="3" fontId="4" fillId="0" borderId="33" xfId="59" applyNumberFormat="1" applyFont="1" applyBorder="1" applyAlignment="1">
      <alignment vertical="top"/>
      <protection/>
    </xf>
    <xf numFmtId="3" fontId="4" fillId="0" borderId="27" xfId="59" applyNumberFormat="1" applyFont="1" applyBorder="1" applyAlignment="1">
      <alignment vertical="top"/>
      <protection/>
    </xf>
    <xf numFmtId="0" fontId="6" fillId="0" borderId="15" xfId="59" applyFont="1" applyBorder="1">
      <alignment/>
      <protection/>
    </xf>
    <xf numFmtId="164" fontId="4" fillId="0" borderId="34" xfId="59" applyNumberFormat="1" applyFont="1" applyBorder="1" applyAlignment="1">
      <alignment vertical="top"/>
      <protection/>
    </xf>
    <xf numFmtId="3" fontId="4" fillId="0" borderId="28" xfId="59" applyNumberFormat="1" applyFont="1" applyBorder="1" applyAlignment="1">
      <alignment vertical="top"/>
      <protection/>
    </xf>
    <xf numFmtId="3" fontId="4" fillId="0" borderId="29" xfId="59" applyNumberFormat="1" applyFont="1" applyBorder="1" applyAlignment="1">
      <alignment vertical="top"/>
      <protection/>
    </xf>
    <xf numFmtId="0" fontId="6" fillId="0" borderId="0" xfId="59" applyFont="1" applyBorder="1">
      <alignment/>
      <protection/>
    </xf>
    <xf numFmtId="164" fontId="4" fillId="0" borderId="19" xfId="59" applyNumberFormat="1" applyFont="1" applyBorder="1" applyAlignment="1">
      <alignment vertical="top"/>
      <protection/>
    </xf>
    <xf numFmtId="3" fontId="4" fillId="0" borderId="35" xfId="59" applyNumberFormat="1" applyFont="1" applyBorder="1" applyAlignment="1">
      <alignment vertical="top"/>
      <protection/>
    </xf>
    <xf numFmtId="0" fontId="0" fillId="0" borderId="0" xfId="59" applyAlignment="1">
      <alignment/>
      <protection/>
    </xf>
    <xf numFmtId="3" fontId="4" fillId="0" borderId="0" xfId="59" applyNumberFormat="1" applyFont="1" applyAlignment="1">
      <alignment/>
      <protection/>
    </xf>
    <xf numFmtId="164" fontId="4" fillId="0" borderId="0" xfId="59" applyNumberFormat="1" applyFont="1" applyAlignment="1">
      <alignment/>
      <protection/>
    </xf>
    <xf numFmtId="0" fontId="0" fillId="0" borderId="0" xfId="59">
      <alignment/>
      <protection/>
    </xf>
    <xf numFmtId="164" fontId="4" fillId="0" borderId="0" xfId="59" applyNumberFormat="1" applyFont="1">
      <alignment/>
      <protection/>
    </xf>
    <xf numFmtId="10" fontId="5" fillId="0" borderId="0" xfId="59" applyNumberFormat="1" applyFont="1" applyAlignment="1">
      <alignment vertical="center"/>
      <protection/>
    </xf>
    <xf numFmtId="0" fontId="5" fillId="20" borderId="12" xfId="59" applyFont="1" applyFill="1" applyBorder="1" applyAlignment="1">
      <alignment horizontal="centerContinuous" vertical="center" wrapText="1"/>
      <protection/>
    </xf>
    <xf numFmtId="0" fontId="5" fillId="20" borderId="12" xfId="59" applyFont="1" applyFill="1" applyBorder="1" applyAlignment="1">
      <alignment horizontal="centerContinuous" vertical="center"/>
      <protection/>
    </xf>
    <xf numFmtId="0" fontId="6" fillId="0" borderId="0" xfId="59" applyFont="1" applyAlignment="1">
      <alignment vertical="center"/>
      <protection/>
    </xf>
    <xf numFmtId="0" fontId="6" fillId="20" borderId="0" xfId="59" applyFont="1" applyFill="1" applyBorder="1" applyAlignment="1">
      <alignment wrapText="1"/>
      <protection/>
    </xf>
    <xf numFmtId="166" fontId="6" fillId="23" borderId="10" xfId="59" applyNumberFormat="1" applyFont="1" applyFill="1" applyBorder="1">
      <alignment/>
      <protection/>
    </xf>
    <xf numFmtId="166" fontId="6" fillId="23" borderId="0" xfId="59" applyNumberFormat="1" applyFont="1" applyFill="1" applyBorder="1">
      <alignment/>
      <protection/>
    </xf>
    <xf numFmtId="0" fontId="6" fillId="0" borderId="24" xfId="59" applyFont="1" applyBorder="1" applyAlignment="1">
      <alignment/>
      <protection/>
    </xf>
    <xf numFmtId="10" fontId="6" fillId="0" borderId="23" xfId="59" applyNumberFormat="1" applyFont="1" applyBorder="1" applyAlignment="1">
      <alignment vertical="top"/>
      <protection/>
    </xf>
    <xf numFmtId="3" fontId="6" fillId="0" borderId="32" xfId="59" applyNumberFormat="1" applyFont="1" applyFill="1" applyBorder="1" applyAlignment="1">
      <alignment vertical="top"/>
      <protection/>
    </xf>
    <xf numFmtId="0" fontId="6" fillId="0" borderId="15" xfId="59" applyFont="1" applyBorder="1" applyAlignment="1">
      <alignment/>
      <protection/>
    </xf>
    <xf numFmtId="10" fontId="6" fillId="0" borderId="36" xfId="59" applyNumberFormat="1" applyFont="1" applyBorder="1" applyAlignment="1">
      <alignment vertical="top"/>
      <protection/>
    </xf>
    <xf numFmtId="3" fontId="6" fillId="0" borderId="16" xfId="59" applyNumberFormat="1" applyFont="1" applyFill="1" applyBorder="1" applyAlignment="1">
      <alignment vertical="top"/>
      <protection/>
    </xf>
    <xf numFmtId="0" fontId="6" fillId="0" borderId="0" xfId="59" applyFont="1" applyBorder="1" applyAlignment="1">
      <alignment/>
      <protection/>
    </xf>
    <xf numFmtId="10" fontId="6" fillId="0" borderId="12" xfId="59" applyNumberFormat="1" applyFont="1" applyBorder="1" applyAlignment="1">
      <alignment vertical="top"/>
      <protection/>
    </xf>
    <xf numFmtId="166" fontId="4" fillId="0" borderId="0" xfId="59" applyNumberFormat="1" applyFont="1" applyBorder="1" applyAlignment="1">
      <alignment/>
      <protection/>
    </xf>
    <xf numFmtId="10" fontId="4" fillId="0" borderId="0" xfId="59" applyNumberFormat="1" applyFont="1">
      <alignment/>
      <protection/>
    </xf>
    <xf numFmtId="0" fontId="5" fillId="0" borderId="0" xfId="55" applyFont="1" applyAlignment="1">
      <alignment/>
      <protection/>
    </xf>
    <xf numFmtId="0" fontId="5" fillId="0" borderId="0" xfId="55" applyFont="1" applyAlignment="1">
      <alignment vertical="top"/>
      <protection/>
    </xf>
    <xf numFmtId="0" fontId="3" fillId="0" borderId="0" xfId="55" applyFont="1" applyAlignment="1">
      <alignment vertical="center"/>
      <protection/>
    </xf>
    <xf numFmtId="0" fontId="3" fillId="0" borderId="37" xfId="55" applyFont="1" applyBorder="1" applyAlignment="1">
      <alignment vertical="center" wrapText="1"/>
      <protection/>
    </xf>
    <xf numFmtId="0" fontId="3" fillId="0" borderId="37" xfId="55" applyFont="1" applyBorder="1" applyAlignment="1">
      <alignment vertical="center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/>
      <protection/>
    </xf>
    <xf numFmtId="0" fontId="3" fillId="0" borderId="0" xfId="55" applyFont="1" applyBorder="1">
      <alignment/>
      <protection/>
    </xf>
    <xf numFmtId="0" fontId="16" fillId="23" borderId="38" xfId="55" applyFont="1" applyFill="1" applyBorder="1" applyAlignment="1">
      <alignment vertical="center"/>
      <protection/>
    </xf>
    <xf numFmtId="166" fontId="6" fillId="23" borderId="18" xfId="59" applyNumberFormat="1" applyFont="1" applyFill="1" applyBorder="1" applyAlignment="1">
      <alignment horizontal="center"/>
      <protection/>
    </xf>
    <xf numFmtId="166" fontId="4" fillId="0" borderId="18" xfId="59" applyNumberFormat="1" applyFont="1" applyFill="1" applyBorder="1" applyAlignment="1">
      <alignment horizontal="center"/>
      <protection/>
    </xf>
    <xf numFmtId="166" fontId="4" fillId="0" borderId="23" xfId="64" applyNumberFormat="1" applyFont="1" applyBorder="1" applyAlignment="1" applyProtection="1">
      <alignment/>
      <protection hidden="1"/>
    </xf>
    <xf numFmtId="166" fontId="4" fillId="0" borderId="36" xfId="59" applyNumberFormat="1" applyFont="1" applyBorder="1" applyAlignment="1" applyProtection="1">
      <alignment/>
      <protection hidden="1"/>
    </xf>
    <xf numFmtId="166" fontId="4" fillId="0" borderId="15" xfId="59" applyNumberFormat="1" applyFont="1" applyBorder="1" applyAlignment="1" applyProtection="1">
      <alignment/>
      <protection hidden="1"/>
    </xf>
    <xf numFmtId="166" fontId="4" fillId="0" borderId="15" xfId="59" applyNumberFormat="1" applyFont="1" applyBorder="1" applyAlignment="1">
      <alignment/>
      <protection/>
    </xf>
    <xf numFmtId="166" fontId="4" fillId="0" borderId="32" xfId="64" applyNumberFormat="1" applyFont="1" applyBorder="1" applyAlignment="1" applyProtection="1">
      <alignment/>
      <protection hidden="1"/>
    </xf>
    <xf numFmtId="166" fontId="4" fillId="0" borderId="28" xfId="59" applyNumberFormat="1" applyFont="1" applyBorder="1" applyAlignment="1" applyProtection="1">
      <alignment/>
      <protection hidden="1"/>
    </xf>
    <xf numFmtId="166" fontId="4" fillId="0" borderId="18" xfId="59" applyNumberFormat="1" applyFont="1" applyBorder="1" applyAlignment="1" applyProtection="1">
      <alignment/>
      <protection hidden="1"/>
    </xf>
    <xf numFmtId="166" fontId="4" fillId="0" borderId="18" xfId="59" applyNumberFormat="1" applyFont="1" applyBorder="1" applyAlignment="1">
      <alignment/>
      <protection/>
    </xf>
    <xf numFmtId="166" fontId="4" fillId="0" borderId="0" xfId="59" applyNumberFormat="1" applyFont="1" applyBorder="1" applyAlignment="1">
      <alignment/>
      <protection/>
    </xf>
    <xf numFmtId="166" fontId="4" fillId="0" borderId="10" xfId="59" applyNumberFormat="1" applyFont="1" applyBorder="1" applyAlignment="1">
      <alignment/>
      <protection/>
    </xf>
    <xf numFmtId="166" fontId="6" fillId="0" borderId="23" xfId="64" applyNumberFormat="1" applyFont="1" applyBorder="1" applyAlignment="1" applyProtection="1">
      <alignment/>
      <protection hidden="1"/>
    </xf>
    <xf numFmtId="166" fontId="6" fillId="0" borderId="36" xfId="59" applyNumberFormat="1" applyFont="1" applyBorder="1" applyAlignment="1" applyProtection="1">
      <alignment/>
      <protection hidden="1"/>
    </xf>
    <xf numFmtId="166" fontId="6" fillId="0" borderId="15" xfId="59" applyNumberFormat="1" applyFont="1" applyBorder="1" applyAlignment="1" applyProtection="1">
      <alignment/>
      <protection hidden="1"/>
    </xf>
    <xf numFmtId="166" fontId="6" fillId="0" borderId="15" xfId="59" applyNumberFormat="1" applyFont="1" applyBorder="1" applyAlignment="1">
      <alignment/>
      <protection/>
    </xf>
    <xf numFmtId="166" fontId="6" fillId="0" borderId="0" xfId="59" applyNumberFormat="1" applyFont="1" applyBorder="1" applyAlignment="1">
      <alignment/>
      <protection/>
    </xf>
    <xf numFmtId="166" fontId="4" fillId="0" borderId="10" xfId="59" applyNumberFormat="1" applyFont="1" applyFill="1" applyBorder="1" applyAlignment="1">
      <alignment horizontal="center"/>
      <protection/>
    </xf>
    <xf numFmtId="166" fontId="4" fillId="0" borderId="15" xfId="59" applyNumberFormat="1" applyFont="1" applyFill="1" applyBorder="1" applyAlignment="1">
      <alignment horizontal="center"/>
      <protection/>
    </xf>
    <xf numFmtId="166" fontId="4" fillId="0" borderId="0" xfId="59" applyNumberFormat="1" applyFont="1" applyFill="1" applyBorder="1" applyAlignment="1">
      <alignment horizontal="center"/>
      <protection/>
    </xf>
    <xf numFmtId="0" fontId="3" fillId="0" borderId="0" xfId="0" applyNumberFormat="1" applyFont="1" applyAlignment="1">
      <alignment vertical="center"/>
    </xf>
    <xf numFmtId="0" fontId="6" fillId="20" borderId="25" xfId="59" applyNumberFormat="1" applyFont="1" applyFill="1" applyBorder="1" applyAlignment="1">
      <alignment horizontal="center" vertical="center" textRotation="255"/>
      <protection/>
    </xf>
    <xf numFmtId="0" fontId="6" fillId="0" borderId="0" xfId="59" applyNumberFormat="1" applyFont="1">
      <alignment/>
      <protection/>
    </xf>
    <xf numFmtId="0" fontId="5" fillId="20" borderId="15" xfId="0" applyNumberFormat="1" applyFont="1" applyFill="1" applyBorder="1" applyAlignment="1">
      <alignment horizontal="centerContinuous" vertical="center"/>
    </xf>
    <xf numFmtId="0" fontId="6" fillId="20" borderId="39" xfId="59" applyNumberFormat="1" applyFont="1" applyFill="1" applyBorder="1" applyAlignment="1">
      <alignment vertical="center"/>
      <protection/>
    </xf>
    <xf numFmtId="0" fontId="5" fillId="20" borderId="36" xfId="0" applyNumberFormat="1" applyFont="1" applyFill="1" applyBorder="1" applyAlignment="1">
      <alignment horizontal="centerContinuous" vertical="center"/>
    </xf>
    <xf numFmtId="0" fontId="5" fillId="20" borderId="40" xfId="0" applyNumberFormat="1" applyFont="1" applyFill="1" applyBorder="1" applyAlignment="1">
      <alignment horizontal="centerContinuous" vertical="center"/>
    </xf>
    <xf numFmtId="0" fontId="5" fillId="20" borderId="14" xfId="0" applyNumberFormat="1" applyFont="1" applyFill="1" applyBorder="1" applyAlignment="1">
      <alignment horizontal="centerContinuous" vertical="center"/>
    </xf>
    <xf numFmtId="0" fontId="6" fillId="20" borderId="0" xfId="59" applyNumberFormat="1" applyFont="1" applyFill="1" applyBorder="1" applyAlignment="1" quotePrefix="1">
      <alignment horizontal="center" vertical="center"/>
      <protection/>
    </xf>
    <xf numFmtId="0" fontId="6" fillId="20" borderId="10" xfId="59" applyNumberFormat="1" applyFont="1" applyFill="1" applyBorder="1" applyAlignment="1">
      <alignment vertical="center"/>
      <protection/>
    </xf>
    <xf numFmtId="0" fontId="6" fillId="20" borderId="23" xfId="59" applyNumberFormat="1" applyFont="1" applyFill="1" applyBorder="1" applyAlignment="1">
      <alignment horizontal="centerContinuous" vertical="center"/>
      <protection/>
    </xf>
    <xf numFmtId="0" fontId="6" fillId="20" borderId="24" xfId="59" applyNumberFormat="1" applyFont="1" applyFill="1" applyBorder="1" applyAlignment="1">
      <alignment horizontal="centerContinuous" vertical="center"/>
      <protection/>
    </xf>
    <xf numFmtId="0" fontId="6" fillId="20" borderId="41" xfId="59" applyNumberFormat="1" applyFont="1" applyFill="1" applyBorder="1" applyAlignment="1">
      <alignment horizontal="centerContinuous" vertical="center"/>
      <protection/>
    </xf>
    <xf numFmtId="0" fontId="6" fillId="20" borderId="21" xfId="59" applyNumberFormat="1" applyFont="1" applyFill="1" applyBorder="1" applyAlignment="1">
      <alignment horizontal="centerContinuous" vertical="center"/>
      <protection/>
    </xf>
    <xf numFmtId="0" fontId="6" fillId="20" borderId="10" xfId="59" applyNumberFormat="1" applyFont="1" applyFill="1" applyBorder="1" applyAlignment="1">
      <alignment horizontal="centerContinuous" vertical="center"/>
      <protection/>
    </xf>
    <xf numFmtId="0" fontId="6" fillId="20" borderId="17" xfId="59" applyNumberFormat="1" applyFont="1" applyFill="1" applyBorder="1" applyAlignment="1">
      <alignment horizontal="centerContinuous" vertical="center"/>
      <protection/>
    </xf>
    <xf numFmtId="0" fontId="6" fillId="20" borderId="38" xfId="59" applyNumberFormat="1" applyFont="1" applyFill="1" applyBorder="1" applyAlignment="1">
      <alignment horizontal="centerContinuous" vertical="center"/>
      <protection/>
    </xf>
    <xf numFmtId="3" fontId="5" fillId="20" borderId="39" xfId="59" applyNumberFormat="1" applyFont="1" applyFill="1" applyBorder="1" applyAlignment="1">
      <alignment horizontal="centerContinuous" vertical="center"/>
      <protection/>
    </xf>
    <xf numFmtId="3" fontId="5" fillId="23" borderId="13" xfId="70" applyNumberFormat="1" applyFont="1" applyFill="1" applyBorder="1" applyAlignment="1">
      <alignment horizontal="center" vertical="center"/>
    </xf>
    <xf numFmtId="3" fontId="5" fillId="23" borderId="14" xfId="70" applyNumberFormat="1" applyFont="1" applyFill="1" applyBorder="1" applyAlignment="1">
      <alignment horizontal="center" vertical="center"/>
    </xf>
    <xf numFmtId="3" fontId="6" fillId="23" borderId="17" xfId="0" applyNumberFormat="1" applyFont="1" applyFill="1" applyBorder="1" applyAlignment="1">
      <alignment horizontal="center" vertical="center"/>
    </xf>
    <xf numFmtId="10" fontId="6" fillId="20" borderId="12" xfId="59" applyNumberFormat="1" applyFont="1" applyFill="1" applyBorder="1" applyAlignment="1">
      <alignment horizontal="centerContinuous" wrapText="1"/>
      <protection/>
    </xf>
    <xf numFmtId="10" fontId="6" fillId="20" borderId="12" xfId="59" applyNumberFormat="1" applyFont="1" applyFill="1" applyBorder="1" applyAlignment="1">
      <alignment horizontal="centerContinuous"/>
      <protection/>
    </xf>
    <xf numFmtId="10" fontId="6" fillId="20" borderId="42" xfId="59" applyNumberFormat="1" applyFont="1" applyFill="1" applyBorder="1" applyAlignment="1">
      <alignment horizontal="centerContinuous"/>
      <protection/>
    </xf>
    <xf numFmtId="0" fontId="15" fillId="0" borderId="0" xfId="55" applyFont="1" applyAlignment="1">
      <alignment/>
      <protection/>
    </xf>
    <xf numFmtId="0" fontId="20" fillId="0" borderId="0" xfId="55" applyFont="1" applyAlignment="1">
      <alignment vertical="top"/>
      <protection/>
    </xf>
    <xf numFmtId="0" fontId="15" fillId="0" borderId="0" xfId="55" applyFont="1" applyAlignment="1">
      <alignment vertical="top"/>
      <protection/>
    </xf>
    <xf numFmtId="164" fontId="6" fillId="23" borderId="30" xfId="59" applyNumberFormat="1" applyFont="1" applyFill="1" applyBorder="1" applyAlignment="1">
      <alignment vertical="top"/>
      <protection/>
    </xf>
    <xf numFmtId="3" fontId="6" fillId="23" borderId="31" xfId="59" applyNumberFormat="1" applyFont="1" applyFill="1" applyBorder="1" applyAlignment="1">
      <alignment vertical="top"/>
      <protection/>
    </xf>
    <xf numFmtId="3" fontId="6" fillId="23" borderId="32" xfId="59" applyNumberFormat="1" applyFont="1" applyFill="1" applyBorder="1" applyAlignment="1">
      <alignment vertical="top"/>
      <protection/>
    </xf>
    <xf numFmtId="3" fontId="6" fillId="23" borderId="33" xfId="59" applyNumberFormat="1" applyFont="1" applyFill="1" applyBorder="1" applyAlignment="1">
      <alignment vertical="top"/>
      <protection/>
    </xf>
    <xf numFmtId="164" fontId="6" fillId="23" borderId="34" xfId="59" applyNumberFormat="1" applyFont="1" applyFill="1" applyBorder="1" applyAlignment="1">
      <alignment vertical="top"/>
      <protection/>
    </xf>
    <xf numFmtId="3" fontId="6" fillId="23" borderId="43" xfId="59" applyNumberFormat="1" applyFont="1" applyFill="1" applyBorder="1" applyAlignment="1">
      <alignment vertical="top"/>
      <protection/>
    </xf>
    <xf numFmtId="10" fontId="6" fillId="23" borderId="23" xfId="59" applyNumberFormat="1" applyFont="1" applyFill="1" applyBorder="1" applyAlignment="1">
      <alignment vertical="top"/>
      <protection/>
    </xf>
    <xf numFmtId="166" fontId="6" fillId="23" borderId="23" xfId="64" applyNumberFormat="1" applyFont="1" applyFill="1" applyBorder="1" applyAlignment="1" applyProtection="1">
      <alignment/>
      <protection hidden="1"/>
    </xf>
    <xf numFmtId="166" fontId="6" fillId="23" borderId="32" xfId="64" applyNumberFormat="1" applyFont="1" applyFill="1" applyBorder="1" applyAlignment="1" applyProtection="1">
      <alignment/>
      <protection hidden="1"/>
    </xf>
    <xf numFmtId="10" fontId="6" fillId="23" borderId="36" xfId="59" applyNumberFormat="1" applyFont="1" applyFill="1" applyBorder="1" applyAlignment="1">
      <alignment vertical="top"/>
      <protection/>
    </xf>
    <xf numFmtId="166" fontId="6" fillId="23" borderId="15" xfId="59" applyNumberFormat="1" applyFont="1" applyFill="1" applyBorder="1" applyAlignment="1">
      <alignment/>
      <protection/>
    </xf>
    <xf numFmtId="166" fontId="6" fillId="23" borderId="18" xfId="59" applyNumberFormat="1" applyFont="1" applyFill="1" applyBorder="1" applyAlignment="1">
      <alignment/>
      <protection/>
    </xf>
    <xf numFmtId="0" fontId="11" fillId="0" borderId="0" xfId="0" applyFont="1" applyAlignment="1">
      <alignment/>
    </xf>
    <xf numFmtId="0" fontId="15" fillId="0" borderId="0" xfId="59" applyFont="1" applyAlignment="1" applyProtection="1">
      <alignment vertical="center"/>
      <protection locked="0"/>
    </xf>
    <xf numFmtId="0" fontId="8" fillId="20" borderId="31" xfId="59" applyNumberFormat="1" applyFont="1" applyFill="1" applyBorder="1" applyAlignment="1" applyProtection="1">
      <alignment horizontal="center"/>
      <protection locked="0"/>
    </xf>
    <xf numFmtId="0" fontId="8" fillId="20" borderId="32" xfId="59" applyNumberFormat="1" applyFont="1" applyFill="1" applyBorder="1" applyAlignment="1" applyProtection="1">
      <alignment horizontal="center"/>
      <protection locked="0"/>
    </xf>
    <xf numFmtId="0" fontId="6" fillId="20" borderId="44" xfId="59" applyNumberFormat="1" applyFont="1" applyFill="1" applyBorder="1" applyAlignment="1" applyProtection="1">
      <alignment horizontal="center"/>
      <protection locked="0"/>
    </xf>
    <xf numFmtId="0" fontId="6" fillId="20" borderId="45" xfId="59" applyNumberFormat="1" applyFont="1" applyFill="1" applyBorder="1" applyAlignment="1" applyProtection="1">
      <alignment horizontal="center"/>
      <protection locked="0"/>
    </xf>
    <xf numFmtId="3" fontId="4" fillId="0" borderId="16" xfId="59" applyNumberFormat="1" applyFont="1" applyBorder="1" applyAlignment="1" applyProtection="1">
      <alignment vertical="top"/>
      <protection locked="0"/>
    </xf>
    <xf numFmtId="3" fontId="4" fillId="0" borderId="28" xfId="59" applyNumberFormat="1" applyFont="1" applyBorder="1" applyAlignment="1" applyProtection="1">
      <alignment vertical="top"/>
      <protection locked="0"/>
    </xf>
    <xf numFmtId="3" fontId="4" fillId="0" borderId="32" xfId="59" applyNumberFormat="1" applyFont="1" applyBorder="1" applyAlignment="1" applyProtection="1">
      <alignment vertical="top"/>
      <protection locked="0"/>
    </xf>
    <xf numFmtId="0" fontId="6" fillId="20" borderId="24" xfId="59" applyNumberFormat="1" applyFont="1" applyFill="1" applyBorder="1" applyAlignment="1" applyProtection="1" quotePrefix="1">
      <alignment horizontal="center" vertical="center"/>
      <protection locked="0"/>
    </xf>
    <xf numFmtId="0" fontId="6" fillId="20" borderId="10" xfId="59" applyNumberFormat="1" applyFont="1" applyFill="1" applyBorder="1" applyAlignment="1" applyProtection="1" quotePrefix="1">
      <alignment horizontal="center" vertical="center"/>
      <protection locked="0"/>
    </xf>
    <xf numFmtId="0" fontId="6" fillId="20" borderId="0" xfId="59" applyNumberFormat="1" applyFont="1" applyFill="1" applyBorder="1" applyAlignment="1" applyProtection="1" quotePrefix="1">
      <alignment horizontal="center" vertical="center"/>
      <protection locked="0"/>
    </xf>
    <xf numFmtId="0" fontId="6" fillId="20" borderId="25" xfId="59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5" fillId="20" borderId="10" xfId="0" applyFont="1" applyFill="1" applyBorder="1" applyAlignment="1" applyProtection="1">
      <alignment horizontal="center" vertical="center" wrapText="1"/>
      <protection locked="0"/>
    </xf>
    <xf numFmtId="0" fontId="5" fillId="2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70" applyNumberFormat="1" applyFont="1" applyBorder="1" applyAlignment="1" applyProtection="1">
      <alignment horizontal="center" vertical="center"/>
      <protection locked="0"/>
    </xf>
    <xf numFmtId="3" fontId="3" fillId="0" borderId="10" xfId="70" applyNumberFormat="1" applyFont="1" applyBorder="1" applyAlignment="1" applyProtection="1">
      <alignment horizontal="center" vertical="center"/>
      <protection locked="0"/>
    </xf>
    <xf numFmtId="0" fontId="0" fillId="0" borderId="0" xfId="56" applyFont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horizontal="left" vertical="center"/>
      <protection locked="0"/>
    </xf>
    <xf numFmtId="3" fontId="3" fillId="0" borderId="23" xfId="70" applyNumberFormat="1" applyFont="1" applyBorder="1" applyAlignment="1" applyProtection="1">
      <alignment horizontal="center" vertical="center"/>
      <protection locked="0"/>
    </xf>
    <xf numFmtId="3" fontId="3" fillId="0" borderId="12" xfId="70" applyNumberFormat="1" applyFont="1" applyBorder="1" applyAlignment="1" applyProtection="1">
      <alignment horizontal="center" vertical="center"/>
      <protection locked="0"/>
    </xf>
    <xf numFmtId="3" fontId="5" fillId="23" borderId="13" xfId="70" applyNumberFormat="1" applyFont="1" applyFill="1" applyBorder="1" applyAlignment="1" applyProtection="1">
      <alignment horizontal="center" vertical="center"/>
      <protection/>
    </xf>
    <xf numFmtId="3" fontId="3" fillId="0" borderId="16" xfId="70" applyNumberFormat="1" applyFont="1" applyBorder="1" applyAlignment="1" applyProtection="1">
      <alignment horizontal="center" vertical="center"/>
      <protection/>
    </xf>
    <xf numFmtId="3" fontId="3" fillId="23" borderId="13" xfId="7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Protection="1">
      <alignment/>
      <protection/>
    </xf>
    <xf numFmtId="0" fontId="3" fillId="0" borderId="30" xfId="55" applyFont="1" applyBorder="1" applyAlignment="1">
      <alignment horizontal="center" vertical="center" wrapText="1"/>
      <protection/>
    </xf>
    <xf numFmtId="0" fontId="3" fillId="0" borderId="46" xfId="55" applyFont="1" applyBorder="1" applyAlignment="1">
      <alignment vertical="center" wrapText="1"/>
      <protection/>
    </xf>
    <xf numFmtId="0" fontId="11" fillId="0" borderId="0" xfId="59" applyFont="1" applyAlignment="1">
      <alignment/>
      <protection/>
    </xf>
    <xf numFmtId="0" fontId="14" fillId="0" borderId="0" xfId="56" applyFont="1" applyBorder="1" applyAlignment="1">
      <alignment/>
      <protection/>
    </xf>
    <xf numFmtId="0" fontId="3" fillId="0" borderId="38" xfId="55" applyFont="1" applyBorder="1" applyAlignment="1">
      <alignment horizontal="left" vertical="center" wrapText="1"/>
      <protection/>
    </xf>
    <xf numFmtId="3" fontId="4" fillId="0" borderId="32" xfId="59" applyNumberFormat="1" applyFont="1" applyBorder="1" applyAlignment="1" applyProtection="1">
      <alignment horizontal="right" vertical="top"/>
      <protection locked="0"/>
    </xf>
    <xf numFmtId="0" fontId="5" fillId="20" borderId="0" xfId="55" applyFont="1" applyFill="1" applyBorder="1" applyAlignment="1">
      <alignment horizontal="centerContinuous" vertical="center" wrapText="1"/>
      <protection/>
    </xf>
    <xf numFmtId="0" fontId="5" fillId="20" borderId="0" xfId="55" applyFont="1" applyFill="1" applyBorder="1" applyAlignment="1">
      <alignment horizontal="centerContinuous" vertical="center"/>
      <protection/>
    </xf>
    <xf numFmtId="0" fontId="6" fillId="20" borderId="47" xfId="55" applyFont="1" applyFill="1" applyBorder="1" applyAlignment="1">
      <alignment horizontal="center" vertical="center"/>
      <protection/>
    </xf>
    <xf numFmtId="0" fontId="3" fillId="0" borderId="48" xfId="55" applyFont="1" applyBorder="1" applyAlignment="1">
      <alignment horizontal="center" vertical="center" wrapText="1"/>
      <protection/>
    </xf>
    <xf numFmtId="0" fontId="3" fillId="0" borderId="34" xfId="55" applyFont="1" applyBorder="1" applyAlignment="1">
      <alignment horizontal="center" vertical="center" wrapText="1"/>
      <protection/>
    </xf>
    <xf numFmtId="0" fontId="3" fillId="0" borderId="49" xfId="55" applyFont="1" applyBorder="1" applyAlignment="1">
      <alignment horizontal="center" vertical="center" wrapText="1"/>
      <protection/>
    </xf>
    <xf numFmtId="0" fontId="5" fillId="23" borderId="30" xfId="55" applyFont="1" applyFill="1" applyBorder="1" applyAlignment="1">
      <alignment horizontal="center" vertical="center" wrapText="1"/>
      <protection/>
    </xf>
    <xf numFmtId="167" fontId="0" fillId="0" borderId="15" xfId="55" applyNumberFormat="1" applyFont="1" applyBorder="1" applyAlignment="1">
      <alignment horizontal="center" vertical="center"/>
      <protection/>
    </xf>
    <xf numFmtId="167" fontId="0" fillId="0" borderId="50" xfId="55" applyNumberFormat="1" applyFont="1" applyBorder="1" applyAlignment="1">
      <alignment horizontal="center" vertical="center"/>
      <protection/>
    </xf>
    <xf numFmtId="167" fontId="0" fillId="0" borderId="14" xfId="55" applyNumberFormat="1" applyFont="1" applyBorder="1" applyAlignment="1">
      <alignment horizontal="center" vertical="center"/>
      <protection/>
    </xf>
    <xf numFmtId="167" fontId="2" fillId="23" borderId="24" xfId="55" applyNumberFormat="1" applyFont="1" applyFill="1" applyBorder="1" applyAlignment="1">
      <alignment horizontal="center" vertical="center"/>
      <protection/>
    </xf>
    <xf numFmtId="166" fontId="6" fillId="23" borderId="17" xfId="64" applyNumberFormat="1" applyFont="1" applyFill="1" applyBorder="1" applyAlignment="1">
      <alignment horizontal="center"/>
    </xf>
    <xf numFmtId="166" fontId="6" fillId="23" borderId="17" xfId="64" applyNumberFormat="1" applyFont="1" applyFill="1" applyBorder="1" applyAlignment="1">
      <alignment/>
    </xf>
    <xf numFmtId="166" fontId="6" fillId="23" borderId="24" xfId="64" applyNumberFormat="1" applyFont="1" applyFill="1" applyBorder="1" applyAlignment="1">
      <alignment/>
    </xf>
    <xf numFmtId="164" fontId="6" fillId="23" borderId="19" xfId="59" applyNumberFormat="1" applyFont="1" applyFill="1" applyBorder="1" applyAlignment="1">
      <alignment vertical="top"/>
      <protection/>
    </xf>
    <xf numFmtId="3" fontId="6" fillId="23" borderId="35" xfId="59" applyNumberFormat="1" applyFont="1" applyFill="1" applyBorder="1" applyAlignment="1">
      <alignment vertical="top"/>
      <protection/>
    </xf>
    <xf numFmtId="166" fontId="6" fillId="23" borderId="10" xfId="59" applyNumberFormat="1" applyFont="1" applyFill="1" applyBorder="1" applyAlignment="1">
      <alignment horizontal="center"/>
      <protection/>
    </xf>
    <xf numFmtId="166" fontId="6" fillId="23" borderId="22" xfId="59" applyNumberFormat="1" applyFont="1" applyFill="1" applyBorder="1">
      <alignment/>
      <protection/>
    </xf>
    <xf numFmtId="3" fontId="3" fillId="23" borderId="32" xfId="70" applyNumberFormat="1" applyFont="1" applyFill="1" applyBorder="1" applyAlignment="1">
      <alignment horizontal="center" vertical="center"/>
    </xf>
    <xf numFmtId="3" fontId="3" fillId="23" borderId="24" xfId="70" applyNumberFormat="1" applyFont="1" applyFill="1" applyBorder="1" applyAlignment="1">
      <alignment horizontal="center" vertical="center"/>
    </xf>
    <xf numFmtId="10" fontId="6" fillId="23" borderId="12" xfId="59" applyNumberFormat="1" applyFont="1" applyFill="1" applyBorder="1" applyAlignment="1">
      <alignment vertical="top"/>
      <protection/>
    </xf>
    <xf numFmtId="166" fontId="6" fillId="23" borderId="0" xfId="59" applyNumberFormat="1" applyFont="1" applyFill="1" applyBorder="1" applyAlignment="1">
      <alignment/>
      <protection/>
    </xf>
    <xf numFmtId="166" fontId="6" fillId="23" borderId="10" xfId="59" applyNumberFormat="1" applyFont="1" applyFill="1" applyBorder="1" applyAlignment="1">
      <alignment/>
      <protection/>
    </xf>
    <xf numFmtId="0" fontId="3" fillId="23" borderId="17" xfId="0" applyFont="1" applyFill="1" applyBorder="1" applyAlignment="1">
      <alignment vertical="center" wrapText="1"/>
    </xf>
    <xf numFmtId="3" fontId="3" fillId="23" borderId="17" xfId="70" applyNumberFormat="1" applyFont="1" applyFill="1" applyBorder="1" applyAlignment="1">
      <alignment horizontal="center" vertical="center"/>
    </xf>
    <xf numFmtId="3" fontId="5" fillId="23" borderId="32" xfId="70" applyNumberFormat="1" applyFont="1" applyFill="1" applyBorder="1" applyAlignment="1">
      <alignment horizontal="center" vertical="center"/>
    </xf>
    <xf numFmtId="3" fontId="5" fillId="23" borderId="24" xfId="70" applyNumberFormat="1" applyFont="1" applyFill="1" applyBorder="1" applyAlignment="1">
      <alignment horizontal="center" vertical="center"/>
    </xf>
    <xf numFmtId="3" fontId="3" fillId="23" borderId="32" xfId="7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23" borderId="23" xfId="0" applyNumberFormat="1" applyFont="1" applyFill="1" applyBorder="1" applyAlignment="1">
      <alignment horizontal="center" vertical="center"/>
    </xf>
    <xf numFmtId="0" fontId="5" fillId="20" borderId="4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vertical="top" wrapText="1"/>
    </xf>
    <xf numFmtId="0" fontId="3" fillId="0" borderId="34" xfId="55" applyFont="1" applyBorder="1" applyAlignment="1">
      <alignment horizontal="center" vertical="center" wrapText="1"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0" fillId="0" borderId="0" xfId="61" applyFont="1" applyAlignment="1" applyProtection="1">
      <alignment vertical="center"/>
      <protection locked="0"/>
    </xf>
    <xf numFmtId="0" fontId="17" fillId="23" borderId="28" xfId="61" applyNumberFormat="1" applyFont="1" applyFill="1" applyBorder="1" applyAlignment="1">
      <alignment horizontal="center" vertical="center" textRotation="90" wrapText="1"/>
      <protection/>
    </xf>
    <xf numFmtId="0" fontId="19" fillId="0" borderId="0" xfId="61" applyFont="1" applyFill="1">
      <alignment/>
      <protection/>
    </xf>
    <xf numFmtId="0" fontId="5" fillId="0" borderId="0" xfId="58" applyFont="1" applyAlignment="1" applyProtection="1">
      <alignment vertical="center"/>
      <protection/>
    </xf>
    <xf numFmtId="0" fontId="3" fillId="0" borderId="0" xfId="58" applyFont="1" applyFill="1" applyProtection="1">
      <alignment/>
      <protection/>
    </xf>
    <xf numFmtId="0" fontId="3" fillId="0" borderId="0" xfId="58" applyNumberFormat="1" applyFont="1" applyFill="1" applyProtection="1">
      <alignment/>
      <protection/>
    </xf>
    <xf numFmtId="0" fontId="5" fillId="0" borderId="0" xfId="58" applyFont="1" applyFill="1" applyBorder="1" applyProtection="1">
      <alignment/>
      <protection/>
    </xf>
    <xf numFmtId="0" fontId="5" fillId="0" borderId="0" xfId="58" applyNumberFormat="1" applyFont="1" applyFill="1" applyBorder="1" applyProtection="1">
      <alignment/>
      <protection/>
    </xf>
    <xf numFmtId="0" fontId="3" fillId="0" borderId="0" xfId="58" applyNumberFormat="1" applyFont="1" applyProtection="1">
      <alignment/>
      <protection/>
    </xf>
    <xf numFmtId="0" fontId="3" fillId="0" borderId="0" xfId="58" applyFont="1" applyProtection="1">
      <alignment/>
      <protection/>
    </xf>
    <xf numFmtId="3" fontId="3" fillId="0" borderId="0" xfId="58" applyNumberFormat="1" applyFont="1" applyBorder="1" applyAlignment="1" applyProtection="1">
      <alignment horizontal="center" vertical="center"/>
      <protection/>
    </xf>
    <xf numFmtId="168" fontId="3" fillId="0" borderId="0" xfId="58" applyNumberFormat="1" applyFont="1" applyBorder="1" applyAlignment="1" applyProtection="1">
      <alignment horizontal="right" vertical="center"/>
      <protection locked="0"/>
    </xf>
    <xf numFmtId="0" fontId="3" fillId="0" borderId="0" xfId="58" applyNumberFormat="1" applyFont="1" applyBorder="1" applyAlignment="1" applyProtection="1">
      <alignment horizontal="center" vertical="center"/>
      <protection/>
    </xf>
    <xf numFmtId="169" fontId="3" fillId="0" borderId="0" xfId="58" applyNumberFormat="1" applyFont="1" applyBorder="1" applyAlignment="1" applyProtection="1">
      <alignment horizontal="right" vertical="center"/>
      <protection locked="0"/>
    </xf>
    <xf numFmtId="0" fontId="5" fillId="0" borderId="0" xfId="58" applyFont="1" applyProtection="1">
      <alignment/>
      <protection/>
    </xf>
    <xf numFmtId="0" fontId="9" fillId="0" borderId="0" xfId="58" applyFont="1" applyAlignment="1" applyProtection="1">
      <alignment vertical="top"/>
      <protection/>
    </xf>
    <xf numFmtId="0" fontId="0" fillId="0" borderId="0" xfId="58" applyProtection="1">
      <alignment/>
      <protection/>
    </xf>
    <xf numFmtId="0" fontId="9" fillId="0" borderId="0" xfId="58" applyFont="1" applyAlignment="1" applyProtection="1">
      <alignment vertical="top"/>
      <protection/>
    </xf>
    <xf numFmtId="0" fontId="0" fillId="0" borderId="0" xfId="58" applyBorder="1" applyProtection="1">
      <alignment/>
      <protection/>
    </xf>
    <xf numFmtId="5" fontId="9" fillId="0" borderId="0" xfId="58" applyNumberFormat="1" applyFont="1" applyAlignment="1" applyProtection="1">
      <alignment vertical="top"/>
      <protection/>
    </xf>
    <xf numFmtId="0" fontId="0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Font="1" applyBorder="1" applyAlignment="1" applyProtection="1">
      <alignment vertical="center"/>
      <protection/>
    </xf>
    <xf numFmtId="5" fontId="3" fillId="0" borderId="0" xfId="58" applyNumberFormat="1" applyFont="1" applyBorder="1" applyAlignment="1" applyProtection="1">
      <alignment horizontal="center" vertical="center"/>
      <protection/>
    </xf>
    <xf numFmtId="0" fontId="3" fillId="0" borderId="0" xfId="58" applyFont="1" applyFill="1" applyBorder="1" applyAlignment="1" applyProtection="1">
      <alignment vertical="center"/>
      <protection/>
    </xf>
    <xf numFmtId="0" fontId="5" fillId="0" borderId="0" xfId="58" applyNumberFormat="1" applyFont="1" applyFill="1" applyBorder="1" applyAlignment="1" applyProtection="1">
      <alignment horizontal="center" vertical="center"/>
      <protection/>
    </xf>
    <xf numFmtId="5" fontId="3" fillId="0" borderId="0" xfId="58" applyNumberFormat="1" applyFont="1" applyFill="1" applyBorder="1" applyAlignment="1" applyProtection="1">
      <alignment vertical="center"/>
      <protection/>
    </xf>
    <xf numFmtId="0" fontId="3" fillId="0" borderId="0" xfId="58" applyNumberFormat="1" applyFont="1" applyFill="1" applyBorder="1" applyAlignment="1" applyProtection="1">
      <alignment horizontal="center" vertical="center"/>
      <protection/>
    </xf>
    <xf numFmtId="5" fontId="3" fillId="0" borderId="0" xfId="58" applyNumberFormat="1" applyFont="1" applyBorder="1" applyAlignment="1" applyProtection="1">
      <alignment vertical="center"/>
      <protection/>
    </xf>
    <xf numFmtId="0" fontId="3" fillId="0" borderId="0" xfId="58" applyFont="1" applyBorder="1" applyProtection="1">
      <alignment/>
      <protection/>
    </xf>
    <xf numFmtId="4" fontId="3" fillId="0" borderId="0" xfId="58" applyNumberFormat="1" applyFont="1" applyProtection="1">
      <alignment/>
      <protection/>
    </xf>
    <xf numFmtId="5" fontId="3" fillId="0" borderId="0" xfId="58" applyNumberFormat="1" applyFont="1" applyProtection="1">
      <alignment/>
      <protection/>
    </xf>
    <xf numFmtId="0" fontId="3" fillId="0" borderId="0" xfId="58" applyNumberFormat="1" applyFont="1" applyAlignment="1" applyProtection="1">
      <alignment horizontal="center"/>
      <protection/>
    </xf>
    <xf numFmtId="0" fontId="25" fillId="0" borderId="0" xfId="58" applyFont="1" applyAlignment="1" applyProtection="1">
      <alignment vertical="top"/>
      <protection locked="0"/>
    </xf>
    <xf numFmtId="0" fontId="24" fillId="0" borderId="0" xfId="61" applyFont="1" applyAlignment="1">
      <alignment/>
      <protection/>
    </xf>
    <xf numFmtId="42" fontId="3" fillId="0" borderId="0" xfId="58" applyNumberFormat="1" applyFont="1" applyFill="1" applyBorder="1" applyAlignment="1" applyProtection="1">
      <alignment vertical="center"/>
      <protection/>
    </xf>
    <xf numFmtId="42" fontId="3" fillId="0" borderId="0" xfId="58" applyNumberFormat="1" applyFont="1" applyFill="1" applyBorder="1" applyAlignment="1" applyProtection="1">
      <alignment vertical="center"/>
      <protection hidden="1"/>
    </xf>
    <xf numFmtId="5" fontId="26" fillId="0" borderId="0" xfId="58" applyNumberFormat="1" applyFont="1" applyAlignment="1" applyProtection="1">
      <alignment vertical="center"/>
      <protection/>
    </xf>
    <xf numFmtId="0" fontId="21" fillId="0" borderId="0" xfId="58" applyFont="1" applyAlignment="1" applyProtection="1">
      <alignment vertical="top"/>
      <protection locked="0"/>
    </xf>
    <xf numFmtId="3" fontId="5" fillId="0" borderId="0" xfId="59" applyNumberFormat="1" applyFont="1" applyBorder="1" applyAlignment="1">
      <alignment vertical="center"/>
      <protection/>
    </xf>
    <xf numFmtId="166" fontId="4" fillId="0" borderId="16" xfId="64" applyNumberFormat="1" applyFont="1" applyBorder="1" applyAlignment="1" applyProtection="1">
      <alignment/>
      <protection hidden="1"/>
    </xf>
    <xf numFmtId="165" fontId="4" fillId="0" borderId="32" xfId="64" applyNumberFormat="1" applyFont="1" applyBorder="1" applyAlignment="1" applyProtection="1">
      <alignment/>
      <protection hidden="1"/>
    </xf>
    <xf numFmtId="0" fontId="27" fillId="0" borderId="0" xfId="55" applyFont="1" applyAlignment="1">
      <alignment vertical="top"/>
      <protection/>
    </xf>
    <xf numFmtId="166" fontId="29" fillId="0" borderId="32" xfId="64" applyNumberFormat="1" applyFont="1" applyBorder="1" applyAlignment="1" applyProtection="1">
      <alignment/>
      <protection hidden="1"/>
    </xf>
    <xf numFmtId="166" fontId="29" fillId="0" borderId="23" xfId="64" applyNumberFormat="1" applyFont="1" applyBorder="1" applyAlignment="1" applyProtection="1">
      <alignment/>
      <protection hidden="1"/>
    </xf>
    <xf numFmtId="3" fontId="6" fillId="0" borderId="11" xfId="61" applyNumberFormat="1" applyFont="1" applyFill="1" applyBorder="1" applyAlignment="1">
      <alignment horizontal="center" vertical="center"/>
      <protection/>
    </xf>
    <xf numFmtId="3" fontId="4" fillId="0" borderId="51" xfId="61" applyNumberFormat="1" applyFont="1" applyFill="1" applyBorder="1" applyAlignment="1">
      <alignment horizontal="center" vertical="center"/>
      <protection/>
    </xf>
    <xf numFmtId="3" fontId="4" fillId="0" borderId="52" xfId="61" applyNumberFormat="1" applyFont="1" applyFill="1" applyBorder="1" applyAlignment="1">
      <alignment horizontal="center" vertical="center"/>
      <protection/>
    </xf>
    <xf numFmtId="3" fontId="6" fillId="0" borderId="13" xfId="61" applyNumberFormat="1" applyFont="1" applyFill="1" applyBorder="1" applyAlignment="1">
      <alignment horizontal="center" vertical="center" wrapText="1"/>
      <protection/>
    </xf>
    <xf numFmtId="3" fontId="17" fillId="0" borderId="11" xfId="61" applyNumberFormat="1" applyFont="1" applyFill="1" applyBorder="1" applyAlignment="1">
      <alignment horizontal="center" vertical="center"/>
      <protection/>
    </xf>
    <xf numFmtId="3" fontId="18" fillId="0" borderId="51" xfId="61" applyNumberFormat="1" applyFont="1" applyFill="1" applyBorder="1" applyAlignment="1">
      <alignment horizontal="center" vertical="center"/>
      <protection/>
    </xf>
    <xf numFmtId="3" fontId="18" fillId="0" borderId="52" xfId="61" applyNumberFormat="1" applyFont="1" applyFill="1" applyBorder="1" applyAlignment="1">
      <alignment horizontal="center" vertical="center"/>
      <protection/>
    </xf>
    <xf numFmtId="3" fontId="17" fillId="0" borderId="13" xfId="61" applyNumberFormat="1" applyFont="1" applyFill="1" applyBorder="1" applyAlignment="1">
      <alignment horizontal="center" vertical="center" wrapText="1"/>
      <protection/>
    </xf>
    <xf numFmtId="3" fontId="18" fillId="0" borderId="40" xfId="61" applyNumberFormat="1" applyFont="1" applyFill="1" applyBorder="1" applyAlignment="1">
      <alignment horizontal="center" vertical="center"/>
      <protection/>
    </xf>
    <xf numFmtId="3" fontId="6" fillId="0" borderId="40" xfId="61" applyNumberFormat="1" applyFont="1" applyFill="1" applyBorder="1" applyAlignment="1">
      <alignment horizontal="center" vertical="center" wrapText="1"/>
      <protection/>
    </xf>
    <xf numFmtId="3" fontId="17" fillId="0" borderId="40" xfId="61" applyNumberFormat="1" applyFont="1" applyFill="1" applyBorder="1" applyAlignment="1">
      <alignment horizontal="center" vertical="center" wrapText="1"/>
      <protection/>
    </xf>
    <xf numFmtId="0" fontId="0" fillId="0" borderId="0" xfId="61" applyFont="1" applyFill="1">
      <alignment/>
      <protection/>
    </xf>
    <xf numFmtId="0" fontId="4" fillId="23" borderId="36" xfId="0" applyFont="1" applyFill="1" applyBorder="1" applyAlignment="1">
      <alignment horizontal="center" vertical="center" textRotation="9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40" xfId="61" applyNumberFormat="1" applyFont="1" applyFill="1" applyBorder="1" applyAlignment="1">
      <alignment horizontal="center" vertical="center"/>
      <protection/>
    </xf>
    <xf numFmtId="0" fontId="18" fillId="0" borderId="40" xfId="61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61" applyNumberFormat="1" applyFont="1" applyFill="1" applyBorder="1" applyAlignment="1">
      <alignment horizontal="center" vertical="center"/>
      <protection/>
    </xf>
    <xf numFmtId="3" fontId="18" fillId="0" borderId="11" xfId="61" applyNumberFormat="1" applyFont="1" applyFill="1" applyBorder="1" applyAlignment="1">
      <alignment horizontal="center" vertical="center"/>
      <protection/>
    </xf>
    <xf numFmtId="0" fontId="4" fillId="23" borderId="53" xfId="0" applyFont="1" applyFill="1" applyBorder="1" applyAlignment="1">
      <alignment horizontal="center" vertical="center" textRotation="90"/>
    </xf>
    <xf numFmtId="3" fontId="4" fillId="0" borderId="54" xfId="0" applyNumberFormat="1" applyFont="1" applyFill="1" applyBorder="1" applyAlignment="1" applyProtection="1">
      <alignment horizontal="center" vertical="center"/>
      <protection locked="0"/>
    </xf>
    <xf numFmtId="3" fontId="6" fillId="23" borderId="55" xfId="0" applyNumberFormat="1" applyFont="1" applyFill="1" applyBorder="1" applyAlignment="1">
      <alignment horizontal="center" vertical="center"/>
    </xf>
    <xf numFmtId="0" fontId="11" fillId="0" borderId="0" xfId="55" applyFont="1" applyAlignment="1">
      <alignment/>
      <protection/>
    </xf>
    <xf numFmtId="0" fontId="11" fillId="0" borderId="0" xfId="57" applyFont="1" applyAlignment="1">
      <alignment/>
      <protection/>
    </xf>
    <xf numFmtId="0" fontId="11" fillId="0" borderId="0" xfId="60" applyFont="1" applyProtection="1">
      <alignment/>
      <protection/>
    </xf>
    <xf numFmtId="166" fontId="46" fillId="0" borderId="23" xfId="64" applyNumberFormat="1" applyFont="1" applyBorder="1" applyAlignment="1" applyProtection="1">
      <alignment/>
      <protection hidden="1"/>
    </xf>
    <xf numFmtId="171" fontId="4" fillId="0" borderId="0" xfId="59" applyNumberFormat="1" applyFont="1">
      <alignment/>
      <protection/>
    </xf>
    <xf numFmtId="0" fontId="8" fillId="20" borderId="13" xfId="59" applyNumberFormat="1" applyFont="1" applyFill="1" applyBorder="1" applyAlignment="1" applyProtection="1">
      <alignment horizontal="center"/>
      <protection locked="0"/>
    </xf>
    <xf numFmtId="3" fontId="6" fillId="20" borderId="13" xfId="59" applyNumberFormat="1" applyFont="1" applyFill="1" applyBorder="1" applyAlignment="1">
      <alignment horizontal="center"/>
      <protection/>
    </xf>
    <xf numFmtId="3" fontId="6" fillId="20" borderId="18" xfId="59" applyNumberFormat="1" applyFont="1" applyFill="1" applyBorder="1" applyAlignment="1">
      <alignment horizontal="center"/>
      <protection/>
    </xf>
    <xf numFmtId="0" fontId="8" fillId="20" borderId="17" xfId="59" applyNumberFormat="1" applyFont="1" applyFill="1" applyBorder="1" applyAlignment="1" applyProtection="1">
      <alignment horizontal="center"/>
      <protection locked="0"/>
    </xf>
    <xf numFmtId="0" fontId="8" fillId="20" borderId="32" xfId="59" applyNumberFormat="1" applyFont="1" applyFill="1" applyBorder="1" applyAlignment="1" applyProtection="1">
      <alignment horizontal="center"/>
      <protection locked="0"/>
    </xf>
    <xf numFmtId="3" fontId="6" fillId="23" borderId="17" xfId="59" applyNumberFormat="1" applyFont="1" applyFill="1" applyBorder="1" applyAlignment="1">
      <alignment horizontal="right" vertical="center"/>
      <protection/>
    </xf>
    <xf numFmtId="3" fontId="4" fillId="23" borderId="32" xfId="59" applyNumberFormat="1" applyFont="1" applyFill="1" applyBorder="1" applyAlignment="1">
      <alignment horizontal="right" vertical="center"/>
      <protection/>
    </xf>
    <xf numFmtId="3" fontId="6" fillId="23" borderId="32" xfId="59" applyNumberFormat="1" applyFont="1" applyFill="1" applyBorder="1" applyAlignment="1">
      <alignment horizontal="right" vertical="center"/>
      <protection/>
    </xf>
    <xf numFmtId="3" fontId="6" fillId="23" borderId="10" xfId="59" applyNumberFormat="1" applyFont="1" applyFill="1" applyBorder="1" applyAlignment="1">
      <alignment horizontal="right" vertical="center"/>
      <protection/>
    </xf>
    <xf numFmtId="3" fontId="4" fillId="23" borderId="16" xfId="59" applyNumberFormat="1" applyFont="1" applyFill="1" applyBorder="1" applyAlignment="1">
      <alignment horizontal="right" vertical="center"/>
      <protection/>
    </xf>
    <xf numFmtId="3" fontId="6" fillId="23" borderId="16" xfId="59" applyNumberFormat="1" applyFont="1" applyFill="1" applyBorder="1" applyAlignment="1">
      <alignment horizontal="right" vertical="center"/>
      <protection/>
    </xf>
    <xf numFmtId="3" fontId="6" fillId="20" borderId="28" xfId="59" applyNumberFormat="1" applyFont="1" applyFill="1" applyBorder="1" applyAlignment="1">
      <alignment horizontal="center"/>
      <protection/>
    </xf>
    <xf numFmtId="3" fontId="6" fillId="0" borderId="0" xfId="59" applyNumberFormat="1" applyFont="1">
      <alignment/>
      <protection/>
    </xf>
    <xf numFmtId="0" fontId="4" fillId="23" borderId="53" xfId="0" applyFont="1" applyFill="1" applyBorder="1" applyAlignment="1">
      <alignment horizontal="center" vertical="center" textRotation="90" wrapText="1"/>
    </xf>
    <xf numFmtId="0" fontId="4" fillId="23" borderId="18" xfId="0" applyFont="1" applyFill="1" applyBorder="1" applyAlignment="1">
      <alignment horizontal="center" vertical="center" textRotation="90" wrapText="1"/>
    </xf>
    <xf numFmtId="0" fontId="4" fillId="23" borderId="56" xfId="0" applyFont="1" applyFill="1" applyBorder="1" applyAlignment="1">
      <alignment horizontal="center" vertical="center" textRotation="90" wrapText="1"/>
    </xf>
    <xf numFmtId="0" fontId="17" fillId="23" borderId="36" xfId="61" applyNumberFormat="1" applyFont="1" applyFill="1" applyBorder="1" applyAlignment="1">
      <alignment horizontal="center" vertical="center" textRotation="90" wrapText="1"/>
      <protection/>
    </xf>
    <xf numFmtId="3" fontId="4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>
      <alignment/>
    </xf>
    <xf numFmtId="0" fontId="4" fillId="0" borderId="59" xfId="0" applyFont="1" applyFill="1" applyBorder="1" applyAlignment="1" applyProtection="1">
      <alignment horizontal="left" vertical="center"/>
      <protection locked="0"/>
    </xf>
    <xf numFmtId="3" fontId="6" fillId="0" borderId="59" xfId="0" applyNumberFormat="1" applyFont="1" applyFill="1" applyBorder="1" applyAlignment="1">
      <alignment horizontal="center" vertical="center"/>
    </xf>
    <xf numFmtId="3" fontId="4" fillId="0" borderId="60" xfId="0" applyNumberFormat="1" applyFont="1" applyFill="1" applyBorder="1" applyAlignment="1" applyProtection="1">
      <alignment horizontal="center" vertical="center"/>
      <protection locked="0"/>
    </xf>
    <xf numFmtId="3" fontId="4" fillId="0" borderId="61" xfId="0" applyNumberFormat="1" applyFont="1" applyFill="1" applyBorder="1" applyAlignment="1" applyProtection="1">
      <alignment horizontal="center" vertical="center"/>
      <protection locked="0"/>
    </xf>
    <xf numFmtId="3" fontId="4" fillId="0" borderId="59" xfId="0" applyNumberFormat="1" applyFont="1" applyFill="1" applyBorder="1" applyAlignment="1" applyProtection="1">
      <alignment horizontal="center" vertical="center"/>
      <protection locked="0"/>
    </xf>
    <xf numFmtId="3" fontId="4" fillId="0" borderId="62" xfId="0" applyNumberFormat="1" applyFont="1" applyFill="1" applyBorder="1" applyAlignment="1" applyProtection="1">
      <alignment horizontal="center" vertical="center"/>
      <protection locked="0"/>
    </xf>
    <xf numFmtId="3" fontId="6" fillId="0" borderId="60" xfId="0" applyNumberFormat="1" applyFont="1" applyFill="1" applyBorder="1" applyAlignment="1">
      <alignment horizontal="center" vertical="center"/>
    </xf>
    <xf numFmtId="3" fontId="4" fillId="0" borderId="60" xfId="0" applyNumberFormat="1" applyFont="1" applyFill="1" applyBorder="1" applyAlignment="1" applyProtection="1">
      <alignment horizontal="center" vertical="center"/>
      <protection locked="0"/>
    </xf>
    <xf numFmtId="3" fontId="4" fillId="0" borderId="61" xfId="0" applyNumberFormat="1" applyFont="1" applyFill="1" applyBorder="1" applyAlignment="1" applyProtection="1">
      <alignment horizontal="center" vertical="center"/>
      <protection locked="0"/>
    </xf>
    <xf numFmtId="3" fontId="4" fillId="0" borderId="59" xfId="0" applyNumberFormat="1" applyFont="1" applyFill="1" applyBorder="1" applyAlignment="1" applyProtection="1">
      <alignment horizontal="center" vertical="center"/>
      <protection locked="0"/>
    </xf>
    <xf numFmtId="3" fontId="6" fillId="0" borderId="59" xfId="0" applyNumberFormat="1" applyFont="1" applyFill="1" applyBorder="1" applyAlignment="1">
      <alignment horizontal="center" vertical="center" wrapText="1"/>
    </xf>
    <xf numFmtId="3" fontId="4" fillId="0" borderId="62" xfId="0" applyNumberFormat="1" applyFont="1" applyFill="1" applyBorder="1" applyAlignment="1" applyProtection="1">
      <alignment horizontal="center" vertical="center"/>
      <protection locked="0"/>
    </xf>
    <xf numFmtId="3" fontId="6" fillId="0" borderId="60" xfId="0" applyNumberFormat="1" applyFont="1" applyFill="1" applyBorder="1" applyAlignment="1">
      <alignment horizontal="center" vertical="center" wrapText="1"/>
    </xf>
    <xf numFmtId="0" fontId="0" fillId="0" borderId="63" xfId="0" applyFill="1" applyBorder="1" applyAlignment="1">
      <alignment/>
    </xf>
    <xf numFmtId="3" fontId="6" fillId="23" borderId="64" xfId="0" applyNumberFormat="1" applyFont="1" applyFill="1" applyBorder="1" applyAlignment="1">
      <alignment horizontal="center" vertical="center"/>
    </xf>
    <xf numFmtId="0" fontId="5" fillId="20" borderId="22" xfId="55" applyFont="1" applyFill="1" applyBorder="1" applyAlignment="1">
      <alignment horizontal="center" vertical="center" wrapText="1"/>
      <protection/>
    </xf>
    <xf numFmtId="0" fontId="5" fillId="20" borderId="65" xfId="55" applyFont="1" applyFill="1" applyBorder="1" applyAlignment="1">
      <alignment horizontal="center" vertical="center" wrapText="1"/>
      <protection/>
    </xf>
    <xf numFmtId="0" fontId="5" fillId="20" borderId="27" xfId="55" applyFont="1" applyFill="1" applyBorder="1" applyAlignment="1">
      <alignment horizontal="center" vertical="center" wrapText="1"/>
      <protection/>
    </xf>
    <xf numFmtId="0" fontId="5" fillId="20" borderId="66" xfId="55" applyFont="1" applyFill="1" applyBorder="1" applyAlignment="1">
      <alignment horizontal="center" vertical="center" wrapText="1"/>
      <protection/>
    </xf>
    <xf numFmtId="165" fontId="6" fillId="23" borderId="13" xfId="64" applyNumberFormat="1" applyFont="1" applyFill="1" applyBorder="1" applyAlignment="1">
      <alignment horizontal="right" vertical="center"/>
    </xf>
    <xf numFmtId="165" fontId="6" fillId="23" borderId="32" xfId="64" applyNumberFormat="1" applyFont="1" applyFill="1" applyBorder="1" applyAlignment="1">
      <alignment horizontal="right" vertical="center"/>
    </xf>
    <xf numFmtId="165" fontId="4" fillId="23" borderId="13" xfId="64" applyNumberFormat="1" applyFont="1" applyFill="1" applyBorder="1" applyAlignment="1">
      <alignment horizontal="right" vertical="center"/>
    </xf>
    <xf numFmtId="165" fontId="4" fillId="23" borderId="32" xfId="64" applyNumberFormat="1" applyFont="1" applyFill="1" applyBorder="1" applyAlignment="1">
      <alignment horizontal="right" vertical="center"/>
    </xf>
    <xf numFmtId="0" fontId="6" fillId="20" borderId="13" xfId="59" applyNumberFormat="1" applyFont="1" applyFill="1" applyBorder="1" applyAlignment="1">
      <alignment horizontal="center" vertical="center"/>
      <protection/>
    </xf>
    <xf numFmtId="0" fontId="6" fillId="20" borderId="40" xfId="59" applyNumberFormat="1" applyFont="1" applyFill="1" applyBorder="1" applyAlignment="1">
      <alignment horizontal="center" vertical="center"/>
      <protection/>
    </xf>
    <xf numFmtId="165" fontId="4" fillId="23" borderId="40" xfId="64" applyNumberFormat="1" applyFont="1" applyFill="1" applyBorder="1" applyAlignment="1">
      <alignment horizontal="right" vertical="center"/>
    </xf>
    <xf numFmtId="165" fontId="4" fillId="23" borderId="23" xfId="64" applyNumberFormat="1" applyFont="1" applyFill="1" applyBorder="1" applyAlignment="1">
      <alignment horizontal="right" vertical="center"/>
    </xf>
    <xf numFmtId="0" fontId="6" fillId="20" borderId="13" xfId="59" applyNumberFormat="1" applyFont="1" applyFill="1" applyBorder="1" applyAlignment="1" applyProtection="1" quotePrefix="1">
      <alignment horizontal="center" vertical="center"/>
      <protection locked="0"/>
    </xf>
    <xf numFmtId="0" fontId="6" fillId="20" borderId="40" xfId="59" applyNumberFormat="1" applyFont="1" applyFill="1" applyBorder="1" applyAlignment="1" applyProtection="1" quotePrefix="1">
      <alignment horizontal="center" vertical="center"/>
      <protection locked="0"/>
    </xf>
    <xf numFmtId="0" fontId="9" fillId="0" borderId="0" xfId="59" applyFont="1" applyAlignment="1">
      <alignment horizontal="left"/>
      <protection/>
    </xf>
    <xf numFmtId="3" fontId="5" fillId="20" borderId="18" xfId="59" applyNumberFormat="1" applyFont="1" applyFill="1" applyBorder="1" applyAlignment="1">
      <alignment horizontal="center" vertical="center"/>
      <protection/>
    </xf>
    <xf numFmtId="3" fontId="5" fillId="20" borderId="28" xfId="59" applyNumberFormat="1" applyFont="1" applyFill="1" applyBorder="1" applyAlignment="1">
      <alignment horizontal="center" vertical="center"/>
      <protection/>
    </xf>
    <xf numFmtId="3" fontId="5" fillId="20" borderId="11" xfId="59" applyNumberFormat="1" applyFont="1" applyFill="1" applyBorder="1" applyAlignment="1">
      <alignment horizontal="center" vertical="center"/>
      <protection/>
    </xf>
    <xf numFmtId="3" fontId="5" fillId="20" borderId="13" xfId="59" applyNumberFormat="1" applyFont="1" applyFill="1" applyBorder="1" applyAlignment="1">
      <alignment horizontal="center" vertical="center"/>
      <protection/>
    </xf>
    <xf numFmtId="0" fontId="6" fillId="23" borderId="17" xfId="59" applyFont="1" applyFill="1" applyBorder="1" applyAlignment="1">
      <alignment horizontal="left" vertical="center" wrapText="1"/>
      <protection/>
    </xf>
    <xf numFmtId="0" fontId="6" fillId="23" borderId="18" xfId="59" applyFont="1" applyFill="1" applyBorder="1" applyAlignment="1">
      <alignment horizontal="left" vertical="center" wrapText="1"/>
      <protection/>
    </xf>
    <xf numFmtId="0" fontId="6" fillId="20" borderId="30" xfId="59" applyNumberFormat="1" applyFont="1" applyFill="1" applyBorder="1" applyAlignment="1" applyProtection="1" quotePrefix="1">
      <alignment horizontal="center" vertical="center"/>
      <protection locked="0"/>
    </xf>
    <xf numFmtId="0" fontId="6" fillId="20" borderId="26" xfId="59" applyNumberFormat="1" applyFont="1" applyFill="1" applyBorder="1" applyAlignment="1" applyProtection="1" quotePrefix="1">
      <alignment horizontal="center" vertical="center"/>
      <protection locked="0"/>
    </xf>
    <xf numFmtId="0" fontId="6" fillId="23" borderId="10" xfId="59" applyFont="1" applyFill="1" applyBorder="1" applyAlignment="1">
      <alignment horizontal="left" vertical="center" wrapText="1"/>
      <protection/>
    </xf>
    <xf numFmtId="3" fontId="5" fillId="20" borderId="36" xfId="59" applyNumberFormat="1" applyFont="1" applyFill="1" applyBorder="1" applyAlignment="1">
      <alignment horizontal="center" vertical="center"/>
      <protection/>
    </xf>
    <xf numFmtId="3" fontId="6" fillId="20" borderId="13" xfId="59" applyNumberFormat="1" applyFont="1" applyFill="1" applyBorder="1" applyAlignment="1">
      <alignment horizontal="center" vertical="center"/>
      <protection/>
    </xf>
    <xf numFmtId="3" fontId="6" fillId="20" borderId="40" xfId="59" applyNumberFormat="1" applyFont="1" applyFill="1" applyBorder="1" applyAlignment="1">
      <alignment horizontal="center" vertical="center"/>
      <protection/>
    </xf>
    <xf numFmtId="0" fontId="6" fillId="20" borderId="23" xfId="59" applyNumberFormat="1" applyFont="1" applyFill="1" applyBorder="1" applyAlignment="1" applyProtection="1" quotePrefix="1">
      <alignment horizontal="center" vertical="center"/>
      <protection locked="0"/>
    </xf>
    <xf numFmtId="0" fontId="6" fillId="20" borderId="44" xfId="59" applyNumberFormat="1" applyFont="1" applyFill="1" applyBorder="1" applyAlignment="1" applyProtection="1" quotePrefix="1">
      <alignment horizontal="center" vertical="center"/>
      <protection locked="0"/>
    </xf>
    <xf numFmtId="0" fontId="6" fillId="20" borderId="42" xfId="59" applyNumberFormat="1" applyFont="1" applyFill="1" applyBorder="1" applyAlignment="1" applyProtection="1" quotePrefix="1">
      <alignment horizontal="center" vertical="center"/>
      <protection locked="0"/>
    </xf>
    <xf numFmtId="0" fontId="11" fillId="0" borderId="0" xfId="59" applyFont="1" applyAlignment="1">
      <alignment horizontal="left" wrapText="1"/>
      <protection/>
    </xf>
    <xf numFmtId="0" fontId="11" fillId="0" borderId="0" xfId="59" applyFont="1" applyAlignment="1">
      <alignment horizontal="left"/>
      <protection/>
    </xf>
    <xf numFmtId="0" fontId="2" fillId="0" borderId="0" xfId="61" applyFont="1" applyAlignment="1">
      <alignment horizontal="left" vertical="center" wrapText="1"/>
      <protection/>
    </xf>
    <xf numFmtId="0" fontId="17" fillId="23" borderId="15" xfId="61" applyFont="1" applyFill="1" applyBorder="1" applyAlignment="1">
      <alignment horizontal="center" vertical="center"/>
      <protection/>
    </xf>
    <xf numFmtId="0" fontId="17" fillId="23" borderId="18" xfId="61" applyFont="1" applyFill="1" applyBorder="1" applyAlignment="1">
      <alignment horizontal="center" vertical="center"/>
      <protection/>
    </xf>
    <xf numFmtId="0" fontId="5" fillId="23" borderId="24" xfId="0" applyFont="1" applyFill="1" applyBorder="1" applyAlignment="1">
      <alignment horizontal="left" vertical="center"/>
    </xf>
    <xf numFmtId="0" fontId="5" fillId="23" borderId="17" xfId="0" applyFont="1" applyFill="1" applyBorder="1" applyAlignment="1">
      <alignment horizontal="left" vertical="center"/>
    </xf>
    <xf numFmtId="0" fontId="6" fillId="0" borderId="14" xfId="61" applyFont="1" applyFill="1" applyBorder="1" applyAlignment="1">
      <alignment horizontal="left" vertical="center"/>
      <protection/>
    </xf>
    <xf numFmtId="0" fontId="6" fillId="0" borderId="11" xfId="61" applyFont="1" applyFill="1" applyBorder="1" applyAlignment="1">
      <alignment horizontal="left" vertical="center"/>
      <protection/>
    </xf>
    <xf numFmtId="0" fontId="5" fillId="20" borderId="67" xfId="58" applyFont="1" applyFill="1" applyBorder="1" applyAlignment="1" applyProtection="1">
      <alignment horizontal="center"/>
      <protection/>
    </xf>
    <xf numFmtId="4" fontId="5" fillId="20" borderId="68" xfId="58" applyNumberFormat="1" applyFont="1" applyFill="1" applyBorder="1" applyAlignment="1" applyProtection="1">
      <alignment horizontal="centerContinuous"/>
      <protection/>
    </xf>
    <xf numFmtId="5" fontId="5" fillId="20" borderId="67" xfId="58" applyNumberFormat="1" applyFont="1" applyFill="1" applyBorder="1" applyAlignment="1" applyProtection="1">
      <alignment horizontal="centerContinuous"/>
      <protection/>
    </xf>
    <xf numFmtId="5" fontId="5" fillId="20" borderId="69" xfId="58" applyNumberFormat="1" applyFont="1" applyFill="1" applyBorder="1" applyAlignment="1" applyProtection="1">
      <alignment horizontal="centerContinuous"/>
      <protection/>
    </xf>
    <xf numFmtId="0" fontId="5" fillId="20" borderId="70" xfId="58" applyFont="1" applyFill="1" applyBorder="1" applyProtection="1">
      <alignment/>
      <protection/>
    </xf>
    <xf numFmtId="0" fontId="5" fillId="20" borderId="71" xfId="58" applyNumberFormat="1" applyFont="1" applyFill="1" applyBorder="1" applyAlignment="1" applyProtection="1">
      <alignment horizontal="center"/>
      <protection locked="0"/>
    </xf>
    <xf numFmtId="0" fontId="5" fillId="20" borderId="72" xfId="58" applyNumberFormat="1" applyFont="1" applyFill="1" applyBorder="1" applyAlignment="1" applyProtection="1">
      <alignment horizontal="center"/>
      <protection locked="0"/>
    </xf>
    <xf numFmtId="0" fontId="5" fillId="20" borderId="73" xfId="58" applyNumberFormat="1" applyFont="1" applyFill="1" applyBorder="1" applyAlignment="1" applyProtection="1">
      <alignment horizontal="center"/>
      <protection locked="0"/>
    </xf>
    <xf numFmtId="0" fontId="5" fillId="20" borderId="70" xfId="58" applyNumberFormat="1" applyFont="1" applyFill="1" applyBorder="1" applyProtection="1">
      <alignment/>
      <protection/>
    </xf>
    <xf numFmtId="0" fontId="5" fillId="0" borderId="74" xfId="58" applyNumberFormat="1" applyFont="1" applyFill="1" applyBorder="1" applyAlignment="1" applyProtection="1">
      <alignment horizontal="center"/>
      <protection/>
    </xf>
    <xf numFmtId="0" fontId="5" fillId="23" borderId="67" xfId="58" applyFont="1" applyFill="1" applyBorder="1" applyAlignment="1" applyProtection="1">
      <alignment vertical="center"/>
      <protection/>
    </xf>
    <xf numFmtId="0" fontId="5" fillId="23" borderId="67" xfId="58" applyNumberFormat="1" applyFont="1" applyFill="1" applyBorder="1" applyAlignment="1" applyProtection="1">
      <alignment horizontal="right" vertical="center"/>
      <protection/>
    </xf>
    <xf numFmtId="0" fontId="5" fillId="23" borderId="75" xfId="58" applyNumberFormat="1" applyFont="1" applyFill="1" applyBorder="1" applyAlignment="1" applyProtection="1">
      <alignment horizontal="right" vertical="center"/>
      <protection/>
    </xf>
    <xf numFmtId="5" fontId="5" fillId="23" borderId="76" xfId="58" applyNumberFormat="1" applyFont="1" applyFill="1" applyBorder="1" applyAlignment="1" applyProtection="1">
      <alignment vertical="center"/>
      <protection/>
    </xf>
    <xf numFmtId="5" fontId="5" fillId="23" borderId="75" xfId="58" applyNumberFormat="1" applyFont="1" applyFill="1" applyBorder="1" applyAlignment="1" applyProtection="1">
      <alignment vertical="center"/>
      <protection/>
    </xf>
    <xf numFmtId="0" fontId="5" fillId="23" borderId="67" xfId="58" applyNumberFormat="1" applyFont="1" applyFill="1" applyBorder="1" applyAlignment="1" applyProtection="1">
      <alignment vertical="center"/>
      <protection/>
    </xf>
    <xf numFmtId="3" fontId="5" fillId="23" borderId="67" xfId="58" applyNumberFormat="1" applyFont="1" applyFill="1" applyBorder="1" applyAlignment="1" applyProtection="1">
      <alignment horizontal="center" vertical="center"/>
      <protection/>
    </xf>
    <xf numFmtId="3" fontId="5" fillId="23" borderId="75" xfId="58" applyNumberFormat="1" applyFont="1" applyFill="1" applyBorder="1" applyAlignment="1" applyProtection="1">
      <alignment horizontal="center" vertical="center"/>
      <protection/>
    </xf>
    <xf numFmtId="0" fontId="3" fillId="0" borderId="77" xfId="58" applyFont="1" applyBorder="1" applyAlignment="1" applyProtection="1">
      <alignment vertical="center"/>
      <protection/>
    </xf>
    <xf numFmtId="170" fontId="3" fillId="0" borderId="77" xfId="58" applyNumberFormat="1" applyFont="1" applyBorder="1" applyAlignment="1" applyProtection="1">
      <alignment horizontal="right" vertical="center"/>
      <protection locked="0"/>
    </xf>
    <xf numFmtId="169" fontId="3" fillId="0" borderId="78" xfId="58" applyNumberFormat="1" applyFont="1" applyBorder="1" applyAlignment="1" applyProtection="1">
      <alignment horizontal="right" vertical="center"/>
      <protection locked="0"/>
    </xf>
    <xf numFmtId="5" fontId="3" fillId="0" borderId="79" xfId="58" applyNumberFormat="1" applyFont="1" applyBorder="1" applyAlignment="1" applyProtection="1">
      <alignment vertical="center"/>
      <protection/>
    </xf>
    <xf numFmtId="5" fontId="3" fillId="0" borderId="80" xfId="58" applyNumberFormat="1" applyFont="1" applyBorder="1" applyAlignment="1" applyProtection="1">
      <alignment vertical="center"/>
      <protection/>
    </xf>
    <xf numFmtId="0" fontId="3" fillId="0" borderId="77" xfId="58" applyNumberFormat="1" applyFont="1" applyBorder="1" applyAlignment="1" applyProtection="1">
      <alignment horizontal="center" vertical="center"/>
      <protection/>
    </xf>
    <xf numFmtId="3" fontId="3" fillId="0" borderId="78" xfId="58" applyNumberFormat="1" applyFont="1" applyBorder="1" applyAlignment="1" applyProtection="1">
      <alignment horizontal="center" vertical="center"/>
      <protection/>
    </xf>
    <xf numFmtId="168" fontId="3" fillId="0" borderId="81" xfId="58" applyNumberFormat="1" applyFont="1" applyBorder="1" applyAlignment="1" applyProtection="1">
      <alignment horizontal="right" vertical="center"/>
      <protection locked="0"/>
    </xf>
    <xf numFmtId="168" fontId="3" fillId="0" borderId="78" xfId="58" applyNumberFormat="1" applyFont="1" applyBorder="1" applyAlignment="1" applyProtection="1">
      <alignment horizontal="right" vertical="center"/>
      <protection locked="0"/>
    </xf>
    <xf numFmtId="0" fontId="3" fillId="0" borderId="82" xfId="58" applyFont="1" applyBorder="1" applyAlignment="1" applyProtection="1">
      <alignment vertical="center"/>
      <protection/>
    </xf>
    <xf numFmtId="169" fontId="3" fillId="0" borderId="81" xfId="58" applyNumberFormat="1" applyFont="1" applyBorder="1" applyAlignment="1" applyProtection="1">
      <alignment horizontal="right" vertical="center"/>
      <protection locked="0"/>
    </xf>
    <xf numFmtId="169" fontId="3" fillId="0" borderId="80" xfId="58" applyNumberFormat="1" applyFont="1" applyBorder="1" applyAlignment="1" applyProtection="1">
      <alignment horizontal="right" vertical="center"/>
      <protection locked="0"/>
    </xf>
    <xf numFmtId="170" fontId="3" fillId="0" borderId="81" xfId="58" applyNumberFormat="1" applyFont="1" applyBorder="1" applyAlignment="1" applyProtection="1">
      <alignment horizontal="right" vertical="center"/>
      <protection locked="0"/>
    </xf>
    <xf numFmtId="0" fontId="5" fillId="23" borderId="83" xfId="58" applyFont="1" applyFill="1" applyBorder="1" applyAlignment="1" applyProtection="1">
      <alignment vertical="center"/>
      <protection/>
    </xf>
    <xf numFmtId="3" fontId="5" fillId="23" borderId="84" xfId="58" applyNumberFormat="1" applyFont="1" applyFill="1" applyBorder="1" applyAlignment="1" applyProtection="1">
      <alignment horizontal="center" vertical="center"/>
      <protection/>
    </xf>
    <xf numFmtId="3" fontId="5" fillId="23" borderId="85" xfId="58" applyNumberFormat="1" applyFont="1" applyFill="1" applyBorder="1" applyAlignment="1" applyProtection="1">
      <alignment horizontal="center" vertical="center"/>
      <protection/>
    </xf>
    <xf numFmtId="5" fontId="5" fillId="23" borderId="86" xfId="58" applyNumberFormat="1" applyFont="1" applyFill="1" applyBorder="1" applyAlignment="1" applyProtection="1">
      <alignment vertical="center"/>
      <protection/>
    </xf>
    <xf numFmtId="5" fontId="5" fillId="23" borderId="85" xfId="58" applyNumberFormat="1" applyFont="1" applyFill="1" applyBorder="1" applyAlignment="1" applyProtection="1">
      <alignment vertical="center"/>
      <protection/>
    </xf>
    <xf numFmtId="169" fontId="3" fillId="0" borderId="77" xfId="58" applyNumberFormat="1" applyFont="1" applyBorder="1" applyAlignment="1" applyProtection="1">
      <alignment horizontal="right" vertical="center"/>
      <protection locked="0"/>
    </xf>
    <xf numFmtId="42" fontId="3" fillId="0" borderId="81" xfId="58" applyNumberFormat="1" applyFont="1" applyBorder="1" applyAlignment="1" applyProtection="1">
      <alignment vertical="center"/>
      <protection/>
    </xf>
    <xf numFmtId="42" fontId="3" fillId="0" borderId="80" xfId="58" applyNumberFormat="1" applyFont="1" applyBorder="1" applyAlignment="1" applyProtection="1">
      <alignment vertical="center"/>
      <protection/>
    </xf>
    <xf numFmtId="170" fontId="3" fillId="0" borderId="78" xfId="58" applyNumberFormat="1" applyFont="1" applyBorder="1" applyAlignment="1" applyProtection="1">
      <alignment horizontal="right" vertical="center"/>
      <protection locked="0"/>
    </xf>
    <xf numFmtId="3" fontId="3" fillId="0" borderId="79" xfId="58" applyNumberFormat="1" applyFont="1" applyBorder="1" applyAlignment="1" applyProtection="1">
      <alignment horizontal="center" vertical="center"/>
      <protection/>
    </xf>
    <xf numFmtId="42" fontId="3" fillId="0" borderId="78" xfId="58" applyNumberFormat="1" applyFont="1" applyFill="1" applyBorder="1" applyAlignment="1" applyProtection="1">
      <alignment vertical="center"/>
      <protection/>
    </xf>
    <xf numFmtId="42" fontId="5" fillId="23" borderId="86" xfId="58" applyNumberFormat="1" applyFont="1" applyFill="1" applyBorder="1" applyAlignment="1" applyProtection="1">
      <alignment vertical="center"/>
      <protection/>
    </xf>
    <xf numFmtId="0" fontId="3" fillId="0" borderId="77" xfId="58" applyFont="1" applyFill="1" applyBorder="1" applyAlignment="1" applyProtection="1">
      <alignment vertical="center"/>
      <protection/>
    </xf>
    <xf numFmtId="0" fontId="3" fillId="0" borderId="82" xfId="0" applyFont="1" applyFill="1" applyBorder="1" applyAlignment="1" applyProtection="1">
      <alignment vertical="center"/>
      <protection/>
    </xf>
    <xf numFmtId="0" fontId="0" fillId="0" borderId="79" xfId="58" applyNumberFormat="1" applyFont="1" applyFill="1" applyBorder="1" applyAlignment="1" applyProtection="1">
      <alignment horizontal="center"/>
      <protection/>
    </xf>
    <xf numFmtId="42" fontId="3" fillId="0" borderId="81" xfId="58" applyNumberFormat="1" applyFont="1" applyFill="1" applyBorder="1" applyAlignment="1" applyProtection="1">
      <alignment horizontal="center" vertical="center"/>
      <protection/>
    </xf>
    <xf numFmtId="5" fontId="3" fillId="0" borderId="80" xfId="58" applyNumberFormat="1" applyFont="1" applyFill="1" applyBorder="1" applyAlignment="1" applyProtection="1">
      <alignment horizontal="center" vertical="center"/>
      <protection/>
    </xf>
    <xf numFmtId="0" fontId="3" fillId="0" borderId="70" xfId="58" applyFont="1" applyBorder="1" applyAlignment="1" applyProtection="1">
      <alignment vertical="center"/>
      <protection/>
    </xf>
    <xf numFmtId="0" fontId="3" fillId="0" borderId="87" xfId="58" applyFont="1" applyBorder="1" applyAlignment="1" applyProtection="1">
      <alignment vertical="center"/>
      <protection/>
    </xf>
    <xf numFmtId="168" fontId="3" fillId="0" borderId="88" xfId="58" applyNumberFormat="1" applyFont="1" applyBorder="1" applyAlignment="1" applyProtection="1">
      <alignment horizontal="right" vertical="center"/>
      <protection locked="0"/>
    </xf>
    <xf numFmtId="168" fontId="3" fillId="0" borderId="89" xfId="58" applyNumberFormat="1" applyFont="1" applyBorder="1" applyAlignment="1" applyProtection="1">
      <alignment horizontal="right" vertical="center"/>
      <protection locked="0"/>
    </xf>
    <xf numFmtId="5" fontId="3" fillId="0" borderId="90" xfId="58" applyNumberFormat="1" applyFont="1" applyBorder="1" applyAlignment="1" applyProtection="1">
      <alignment vertical="center"/>
      <protection/>
    </xf>
    <xf numFmtId="5" fontId="3" fillId="0" borderId="91" xfId="58" applyNumberFormat="1" applyFont="1" applyBorder="1" applyAlignment="1" applyProtection="1">
      <alignment vertical="center"/>
      <protection/>
    </xf>
    <xf numFmtId="0" fontId="12" fillId="0" borderId="77" xfId="0" applyFont="1" applyFill="1" applyBorder="1" applyAlignment="1" applyProtection="1">
      <alignment horizontal="right" vertical="center"/>
      <protection/>
    </xf>
    <xf numFmtId="0" fontId="5" fillId="0" borderId="81" xfId="58" applyNumberFormat="1" applyFont="1" applyFill="1" applyBorder="1" applyAlignment="1" applyProtection="1">
      <alignment horizontal="center" vertical="center"/>
      <protection/>
    </xf>
    <xf numFmtId="0" fontId="5" fillId="0" borderId="80" xfId="58" applyNumberFormat="1" applyFont="1" applyFill="1" applyBorder="1" applyAlignment="1" applyProtection="1">
      <alignment horizontal="center" vertical="center"/>
      <protection/>
    </xf>
    <xf numFmtId="42" fontId="3" fillId="0" borderId="77" xfId="58" applyNumberFormat="1" applyFont="1" applyFill="1" applyBorder="1" applyAlignment="1" applyProtection="1">
      <alignment horizontal="center" vertical="center"/>
      <protection/>
    </xf>
    <xf numFmtId="5" fontId="3" fillId="0" borderId="78" xfId="58" applyNumberFormat="1" applyFont="1" applyFill="1" applyBorder="1" applyAlignment="1" applyProtection="1">
      <alignment horizontal="center" vertical="center"/>
      <protection/>
    </xf>
    <xf numFmtId="0" fontId="5" fillId="0" borderId="68" xfId="58" applyFont="1" applyFill="1" applyBorder="1" applyAlignment="1" applyProtection="1">
      <alignment vertical="center"/>
      <protection/>
    </xf>
    <xf numFmtId="0" fontId="3" fillId="0" borderId="68" xfId="58" applyFont="1" applyFill="1" applyBorder="1" applyAlignment="1" applyProtection="1">
      <alignment vertical="center"/>
      <protection/>
    </xf>
    <xf numFmtId="168" fontId="3" fillId="0" borderId="68" xfId="58" applyNumberFormat="1" applyFont="1" applyBorder="1" applyAlignment="1" applyProtection="1">
      <alignment horizontal="right" vertical="center"/>
      <protection locked="0"/>
    </xf>
    <xf numFmtId="0" fontId="0" fillId="0" borderId="68" xfId="58" applyBorder="1" applyProtection="1">
      <alignment/>
      <protection/>
    </xf>
    <xf numFmtId="0" fontId="3" fillId="0" borderId="81" xfId="58" applyNumberFormat="1" applyFont="1" applyBorder="1" applyAlignment="1" applyProtection="1">
      <alignment horizontal="center" vertical="center"/>
      <protection/>
    </xf>
    <xf numFmtId="0" fontId="3" fillId="0" borderId="80" xfId="58" applyNumberFormat="1" applyFont="1" applyBorder="1" applyAlignment="1" applyProtection="1">
      <alignment horizontal="center" vertical="center"/>
      <protection/>
    </xf>
    <xf numFmtId="42" fontId="3" fillId="0" borderId="77" xfId="58" applyNumberFormat="1" applyFont="1" applyBorder="1" applyAlignment="1" applyProtection="1">
      <alignment horizontal="center" vertical="center"/>
      <protection/>
    </xf>
    <xf numFmtId="5" fontId="3" fillId="0" borderId="78" xfId="58" applyNumberFormat="1" applyFont="1" applyBorder="1" applyAlignment="1" applyProtection="1">
      <alignment horizontal="center" vertical="center"/>
      <protection/>
    </xf>
    <xf numFmtId="3" fontId="3" fillId="0" borderId="81" xfId="58" applyNumberFormat="1" applyFont="1" applyBorder="1" applyAlignment="1" applyProtection="1">
      <alignment horizontal="center" vertical="center"/>
      <protection/>
    </xf>
    <xf numFmtId="3" fontId="3" fillId="0" borderId="80" xfId="58" applyNumberFormat="1" applyFont="1" applyBorder="1" applyAlignment="1" applyProtection="1">
      <alignment horizontal="center" vertical="center"/>
      <protection/>
    </xf>
    <xf numFmtId="42" fontId="3" fillId="0" borderId="78" xfId="58" applyNumberFormat="1" applyFont="1" applyBorder="1" applyAlignment="1" applyProtection="1">
      <alignment horizontal="center" vertical="center"/>
      <protection/>
    </xf>
    <xf numFmtId="0" fontId="5" fillId="22" borderId="67" xfId="58" applyFont="1" applyFill="1" applyBorder="1" applyAlignment="1" applyProtection="1">
      <alignment vertical="center"/>
      <protection/>
    </xf>
    <xf numFmtId="0" fontId="0" fillId="22" borderId="92" xfId="58" applyFill="1" applyBorder="1" applyProtection="1">
      <alignment/>
      <protection/>
    </xf>
    <xf numFmtId="0" fontId="0" fillId="22" borderId="68" xfId="58" applyFill="1" applyBorder="1" applyProtection="1">
      <alignment/>
      <protection/>
    </xf>
    <xf numFmtId="5" fontId="5" fillId="22" borderId="67" xfId="58" applyNumberFormat="1" applyFont="1" applyFill="1" applyBorder="1" applyAlignment="1" applyProtection="1">
      <alignment horizontal="right" vertical="center"/>
      <protection/>
    </xf>
    <xf numFmtId="5" fontId="5" fillId="22" borderId="75" xfId="58" applyNumberFormat="1" applyFont="1" applyFill="1" applyBorder="1" applyAlignment="1" applyProtection="1">
      <alignment horizontal="right" vertical="center"/>
      <protection/>
    </xf>
    <xf numFmtId="0" fontId="3" fillId="0" borderId="87" xfId="58" applyFont="1" applyBorder="1" applyProtection="1">
      <alignment/>
      <protection/>
    </xf>
    <xf numFmtId="0" fontId="3" fillId="0" borderId="93" xfId="58" applyNumberFormat="1" applyFont="1" applyBorder="1" applyAlignment="1" applyProtection="1">
      <alignment horizontal="center"/>
      <protection/>
    </xf>
    <xf numFmtId="0" fontId="3" fillId="0" borderId="88" xfId="58" applyNumberFormat="1" applyFont="1" applyBorder="1" applyAlignment="1" applyProtection="1">
      <alignment horizontal="center"/>
      <protection/>
    </xf>
    <xf numFmtId="42" fontId="3" fillId="0" borderId="93" xfId="58" applyNumberFormat="1" applyFont="1" applyBorder="1" applyProtection="1">
      <alignment/>
      <protection/>
    </xf>
    <xf numFmtId="42" fontId="3" fillId="0" borderId="91" xfId="58" applyNumberFormat="1" applyFont="1" applyBorder="1" applyProtection="1">
      <alignment/>
      <protection/>
    </xf>
    <xf numFmtId="0" fontId="3" fillId="23" borderId="83" xfId="58" applyFont="1" applyFill="1" applyBorder="1" applyAlignment="1" applyProtection="1">
      <alignment vertical="center"/>
      <protection/>
    </xf>
    <xf numFmtId="3" fontId="5" fillId="23" borderId="84" xfId="58" applyNumberFormat="1" applyFont="1" applyFill="1" applyBorder="1" applyAlignment="1" applyProtection="1">
      <alignment horizontal="center" vertical="center"/>
      <protection/>
    </xf>
    <xf numFmtId="3" fontId="5" fillId="23" borderId="85" xfId="58" applyNumberFormat="1" applyFont="1" applyFill="1" applyBorder="1" applyAlignment="1" applyProtection="1">
      <alignment horizontal="center" vertical="center"/>
      <protection/>
    </xf>
    <xf numFmtId="5" fontId="3" fillId="0" borderId="77" xfId="58" applyNumberFormat="1" applyFont="1" applyFill="1" applyBorder="1" applyAlignment="1" applyProtection="1">
      <alignment vertical="center"/>
      <protection/>
    </xf>
    <xf numFmtId="5" fontId="3" fillId="0" borderId="78" xfId="58" applyNumberFormat="1" applyFont="1" applyFill="1" applyBorder="1" applyAlignment="1" applyProtection="1">
      <alignment vertical="center"/>
      <protection/>
    </xf>
    <xf numFmtId="3" fontId="3" fillId="0" borderId="77" xfId="58" applyNumberFormat="1" applyFont="1" applyBorder="1" applyAlignment="1" applyProtection="1">
      <alignment horizontal="center" vertical="center"/>
      <protection/>
    </xf>
    <xf numFmtId="5" fontId="3" fillId="0" borderId="77" xfId="58" applyNumberFormat="1" applyFont="1" applyBorder="1" applyAlignment="1" applyProtection="1">
      <alignment vertical="center"/>
      <protection/>
    </xf>
    <xf numFmtId="5" fontId="3" fillId="0" borderId="78" xfId="58" applyNumberFormat="1" applyFont="1" applyBorder="1" applyAlignment="1" applyProtection="1">
      <alignment vertical="center"/>
      <protection/>
    </xf>
    <xf numFmtId="3" fontId="3" fillId="0" borderId="94" xfId="58" applyNumberFormat="1" applyFont="1" applyBorder="1" applyAlignment="1" applyProtection="1">
      <alignment horizontal="center" vertical="center"/>
      <protection/>
    </xf>
    <xf numFmtId="3" fontId="3" fillId="0" borderId="95" xfId="58" applyNumberFormat="1" applyFont="1" applyBorder="1" applyAlignment="1" applyProtection="1">
      <alignment horizontal="center" vertical="center"/>
      <protection/>
    </xf>
    <xf numFmtId="0" fontId="3" fillId="23" borderId="96" xfId="58" applyFont="1" applyFill="1" applyBorder="1" applyAlignment="1" applyProtection="1">
      <alignment vertical="center"/>
      <protection/>
    </xf>
    <xf numFmtId="3" fontId="5" fillId="23" borderId="86" xfId="58" applyNumberFormat="1" applyFont="1" applyFill="1" applyBorder="1" applyAlignment="1" applyProtection="1">
      <alignment horizontal="center" vertical="center"/>
      <protection/>
    </xf>
    <xf numFmtId="5" fontId="3" fillId="0" borderId="77" xfId="58" applyNumberFormat="1" applyFont="1" applyFill="1" applyBorder="1" applyAlignment="1" applyProtection="1">
      <alignment vertical="center"/>
      <protection hidden="1"/>
    </xf>
    <xf numFmtId="5" fontId="3" fillId="0" borderId="78" xfId="58" applyNumberFormat="1" applyFont="1" applyFill="1" applyBorder="1" applyAlignment="1" applyProtection="1">
      <alignment vertical="center"/>
      <protection hidden="1"/>
    </xf>
    <xf numFmtId="3" fontId="3" fillId="0" borderId="70" xfId="58" applyNumberFormat="1" applyFont="1" applyBorder="1" applyAlignment="1" applyProtection="1">
      <alignment horizontal="center" vertical="center"/>
      <protection/>
    </xf>
    <xf numFmtId="3" fontId="3" fillId="0" borderId="89" xfId="58" applyNumberFormat="1" applyFont="1" applyBorder="1" applyAlignment="1" applyProtection="1">
      <alignment horizontal="center" vertical="center"/>
      <protection/>
    </xf>
    <xf numFmtId="5" fontId="3" fillId="0" borderId="70" xfId="58" applyNumberFormat="1" applyFont="1" applyBorder="1" applyAlignment="1" applyProtection="1">
      <alignment vertical="center"/>
      <protection/>
    </xf>
    <xf numFmtId="5" fontId="3" fillId="0" borderId="89" xfId="58" applyNumberFormat="1" applyFont="1" applyBorder="1" applyAlignment="1" applyProtection="1">
      <alignment vertical="center"/>
      <protection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_1.jednostki SG" xfId="55"/>
    <cellStyle name="Normalny_Arkusz1" xfId="56"/>
    <cellStyle name="Normalny_Przekazani" xfId="57"/>
    <cellStyle name="Normalny_Przemyt grudzień" xfId="58"/>
    <cellStyle name="Normalny_szablon - krg" xfId="59"/>
    <cellStyle name="Normalny_zatrzymani (2)" xfId="60"/>
    <cellStyle name="Normalny_Zatrzymania grudzień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ilips\archiwum%20x\AASZAR\baza%20ZG\Zawr&#243;cenia\Stycze&#324;-2005%20baza%20zawr&#243;ce&#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as.sg.gov.pl/pliki/statystyki/2010/marzec/Documents%20and%20Settings/Admin/Pulpit/AASZAR/baza%20ZG/Zawr&#243;cenia/Stycze&#324;-2005%20baza%20zawr&#243;ce&#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iuro%20Analiz%20Strategicznych\Statystyka\2008%20r\luty\nowe%20-%20luty\Documents%20and%20Settings\Admin\Pulpit\AASZAR\baza%20ZG\Zawr&#243;cenia\Stycze&#324;-2005%20baza%20zawr&#243;ce&#32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\Pulpit\AASZAR\baza%20ZG\Zawr&#243;cenia\Stycze&#324;-2005%20baza%20zawr&#243;ce&#32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dmin\Pulpit\AASZAR\baza%20ZG\Zawr&#243;cenia\Stycze&#324;-2005%20baza%20zawr&#243;ce&#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view="pageBreakPreview" zoomScale="60" zoomScaleNormal="75" zoomScalePageLayoutView="0" workbookViewId="0" topLeftCell="A1">
      <selection activeCell="M16" sqref="M16"/>
    </sheetView>
  </sheetViews>
  <sheetFormatPr defaultColWidth="9.00390625" defaultRowHeight="12.75"/>
  <cols>
    <col min="1" max="1" width="20.00390625" style="121" customWidth="1"/>
    <col min="2" max="2" width="17.25390625" style="121" bestFit="1" customWidth="1"/>
    <col min="3" max="3" width="14.625" style="121" customWidth="1"/>
    <col min="4" max="4" width="15.25390625" style="121" customWidth="1"/>
    <col min="5" max="16384" width="9.125" style="121" customWidth="1"/>
  </cols>
  <sheetData>
    <row r="1" spans="1:4" s="116" customFormat="1" ht="22.5" customHeight="1">
      <c r="A1" s="169" t="s">
        <v>171</v>
      </c>
      <c r="B1" s="169"/>
      <c r="C1" s="169"/>
      <c r="D1" s="169"/>
    </row>
    <row r="2" spans="1:4" s="117" customFormat="1" ht="18" customHeight="1">
      <c r="A2" s="170" t="s">
        <v>150</v>
      </c>
      <c r="B2" s="171"/>
      <c r="C2" s="171"/>
      <c r="D2" s="171"/>
    </row>
    <row r="3" spans="1:4" s="117" customFormat="1" ht="15.75">
      <c r="A3" s="293"/>
      <c r="B3" s="248"/>
      <c r="C3" s="248"/>
      <c r="D3" s="248"/>
    </row>
    <row r="4" spans="1:4" s="118" customFormat="1" ht="34.5" customHeight="1">
      <c r="A4" s="357" t="s">
        <v>56</v>
      </c>
      <c r="B4" s="359" t="s">
        <v>57</v>
      </c>
      <c r="C4" s="216" t="s">
        <v>3</v>
      </c>
      <c r="D4" s="217"/>
    </row>
    <row r="5" spans="1:4" s="118" customFormat="1" ht="16.5" thickBot="1">
      <c r="A5" s="358"/>
      <c r="B5" s="360"/>
      <c r="C5" s="218" t="s">
        <v>106</v>
      </c>
      <c r="D5" s="218" t="s">
        <v>149</v>
      </c>
    </row>
    <row r="6" spans="1:4" s="118" customFormat="1" ht="54" customHeight="1">
      <c r="A6" s="119" t="s">
        <v>58</v>
      </c>
      <c r="B6" s="223">
        <v>198.77</v>
      </c>
      <c r="C6" s="219" t="s">
        <v>4</v>
      </c>
      <c r="D6" s="219" t="s">
        <v>4</v>
      </c>
    </row>
    <row r="7" spans="1:4" s="118" customFormat="1" ht="54" customHeight="1">
      <c r="A7" s="119" t="s">
        <v>59</v>
      </c>
      <c r="B7" s="223">
        <v>351.21</v>
      </c>
      <c r="C7" s="220" t="s">
        <v>8</v>
      </c>
      <c r="D7" s="220" t="s">
        <v>8</v>
      </c>
    </row>
    <row r="8" spans="1:4" s="118" customFormat="1" ht="54" customHeight="1">
      <c r="A8" s="119" t="s">
        <v>60</v>
      </c>
      <c r="B8" s="223">
        <v>467.57</v>
      </c>
      <c r="C8" s="220" t="s">
        <v>104</v>
      </c>
      <c r="D8" s="220" t="s">
        <v>104</v>
      </c>
    </row>
    <row r="9" spans="1:4" s="118" customFormat="1" ht="54" customHeight="1">
      <c r="A9" s="119" t="s">
        <v>61</v>
      </c>
      <c r="B9" s="223">
        <v>275.24</v>
      </c>
      <c r="C9" s="220" t="s">
        <v>102</v>
      </c>
      <c r="D9" s="220" t="s">
        <v>102</v>
      </c>
    </row>
    <row r="10" spans="1:4" s="118" customFormat="1" ht="54" customHeight="1">
      <c r="A10" s="119" t="s">
        <v>62</v>
      </c>
      <c r="B10" s="223">
        <v>504.74</v>
      </c>
      <c r="C10" s="220" t="s">
        <v>103</v>
      </c>
      <c r="D10" s="220" t="s">
        <v>103</v>
      </c>
    </row>
    <row r="11" spans="1:4" s="118" customFormat="1" ht="54" customHeight="1">
      <c r="A11" s="214" t="s">
        <v>63</v>
      </c>
      <c r="B11" s="224">
        <v>358.04</v>
      </c>
      <c r="C11" s="210" t="s">
        <v>0</v>
      </c>
      <c r="D11" s="210" t="s">
        <v>0</v>
      </c>
    </row>
    <row r="12" spans="1:4" s="118" customFormat="1" ht="54" customHeight="1">
      <c r="A12" s="211" t="s">
        <v>64</v>
      </c>
      <c r="B12" s="225">
        <v>369.58</v>
      </c>
      <c r="C12" s="221" t="s">
        <v>0</v>
      </c>
      <c r="D12" s="221" t="s">
        <v>0</v>
      </c>
    </row>
    <row r="13" spans="1:4" s="118" customFormat="1" ht="54" customHeight="1">
      <c r="A13" s="119" t="s">
        <v>101</v>
      </c>
      <c r="B13" s="223">
        <v>505.1</v>
      </c>
      <c r="C13" s="249" t="s">
        <v>4</v>
      </c>
      <c r="D13" s="249" t="s">
        <v>4</v>
      </c>
    </row>
    <row r="14" spans="1:4" s="118" customFormat="1" ht="54" customHeight="1">
      <c r="A14" s="120" t="s">
        <v>65</v>
      </c>
      <c r="B14" s="223">
        <v>481.27</v>
      </c>
      <c r="C14" s="220" t="s">
        <v>5</v>
      </c>
      <c r="D14" s="220" t="s">
        <v>154</v>
      </c>
    </row>
    <row r="15" spans="1:4" s="118" customFormat="1" ht="54" customHeight="1">
      <c r="A15" s="120" t="s">
        <v>2</v>
      </c>
      <c r="B15" s="223"/>
      <c r="C15" s="220" t="s">
        <v>10</v>
      </c>
      <c r="D15" s="220" t="s">
        <v>10</v>
      </c>
    </row>
    <row r="16" spans="1:4" s="118" customFormat="1" ht="64.5" customHeight="1">
      <c r="A16" s="124" t="s">
        <v>67</v>
      </c>
      <c r="B16" s="226">
        <f>SUM(B6:B15)</f>
        <v>3511.52</v>
      </c>
      <c r="C16" s="222" t="s">
        <v>105</v>
      </c>
      <c r="D16" s="222" t="s">
        <v>155</v>
      </c>
    </row>
    <row r="17" spans="1:2" ht="15.75">
      <c r="A17" s="318" t="s">
        <v>53</v>
      </c>
      <c r="B17" s="123"/>
    </row>
    <row r="18" spans="1:4" ht="15.75">
      <c r="A18" s="319" t="s">
        <v>43</v>
      </c>
      <c r="B18" s="122"/>
      <c r="C18" s="122"/>
      <c r="D18" s="122"/>
    </row>
  </sheetData>
  <sheetProtection/>
  <mergeCells count="2">
    <mergeCell ref="A4:A5"/>
    <mergeCell ref="B4:B5"/>
  </mergeCells>
  <printOptions horizontalCentered="1" verticalCentered="1"/>
  <pageMargins left="0.8661417322834646" right="0.2755905511811024" top="0.5511811023622047" bottom="1.062992125984252" header="0.5118110236220472" footer="0.31496062992125984"/>
  <pageSetup fitToHeight="1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8">
    <pageSetUpPr fitToPage="1"/>
  </sheetPr>
  <dimension ref="A1:Y39"/>
  <sheetViews>
    <sheetView showGridLines="0" showZeros="0" zoomScale="75" zoomScaleNormal="75" zoomScalePageLayoutView="0" workbookViewId="0" topLeftCell="A1">
      <pane xSplit="2" ySplit="5" topLeftCell="C12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9.00390625" defaultRowHeight="12.75"/>
  <cols>
    <col min="1" max="1" width="13.375" style="48" customWidth="1"/>
    <col min="2" max="2" width="9.625" style="48" customWidth="1"/>
    <col min="3" max="3" width="11.75390625" style="47" customWidth="1"/>
    <col min="4" max="4" width="9.25390625" style="48" customWidth="1"/>
    <col min="5" max="5" width="11.75390625" style="47" customWidth="1"/>
    <col min="6" max="6" width="10.125" style="98" customWidth="1"/>
    <col min="7" max="7" width="11.75390625" style="47" customWidth="1"/>
    <col min="8" max="8" width="9.00390625" style="48" customWidth="1"/>
    <col min="9" max="9" width="11.75390625" style="47" customWidth="1"/>
    <col min="10" max="10" width="8.25390625" style="48" customWidth="1"/>
    <col min="11" max="11" width="11.75390625" style="47" customWidth="1"/>
    <col min="12" max="12" width="8.25390625" style="48" customWidth="1"/>
    <col min="13" max="13" width="11.75390625" style="47" customWidth="1"/>
    <col min="14" max="14" width="9.25390625" style="48" customWidth="1"/>
    <col min="15" max="15" width="11.75390625" style="47" customWidth="1"/>
    <col min="16" max="16" width="8.75390625" style="48" customWidth="1"/>
    <col min="17" max="17" width="11.75390625" style="47" customWidth="1"/>
    <col min="18" max="18" width="8.625" style="48" customWidth="1"/>
    <col min="19" max="19" width="11.75390625" style="47" customWidth="1"/>
    <col min="20" max="20" width="9.625" style="48" customWidth="1"/>
    <col min="21" max="22" width="9.125" style="48" customWidth="1"/>
    <col min="23" max="23" width="9.875" style="48" bestFit="1" customWidth="1"/>
    <col min="24" max="24" width="9.125" style="48" customWidth="1"/>
    <col min="25" max="25" width="14.00390625" style="48" customWidth="1"/>
    <col min="26" max="16384" width="9.125" style="48" customWidth="1"/>
  </cols>
  <sheetData>
    <row r="1" spans="1:25" s="43" customFormat="1" ht="25.5" customHeight="1">
      <c r="A1" s="185" t="s">
        <v>172</v>
      </c>
      <c r="C1" s="53"/>
      <c r="E1" s="53"/>
      <c r="F1" s="54"/>
      <c r="G1" s="53"/>
      <c r="I1" s="53"/>
      <c r="K1" s="53"/>
      <c r="M1" s="53"/>
      <c r="N1" s="290"/>
      <c r="O1" s="290"/>
      <c r="Q1" s="53"/>
      <c r="S1" s="53"/>
      <c r="Y1" s="53"/>
    </row>
    <row r="2" spans="1:20" s="43" customFormat="1" ht="19.5" customHeight="1">
      <c r="A2" s="55"/>
      <c r="B2" s="56" t="s">
        <v>80</v>
      </c>
      <c r="C2" s="162" t="s">
        <v>68</v>
      </c>
      <c r="D2" s="57"/>
      <c r="E2" s="58"/>
      <c r="F2" s="59" t="s">
        <v>81</v>
      </c>
      <c r="G2" s="58"/>
      <c r="H2" s="60"/>
      <c r="I2" s="61" t="s">
        <v>82</v>
      </c>
      <c r="J2" s="57"/>
      <c r="K2" s="62"/>
      <c r="L2" s="63"/>
      <c r="M2" s="62"/>
      <c r="N2" s="64"/>
      <c r="O2" s="62" t="s">
        <v>83</v>
      </c>
      <c r="P2" s="63"/>
      <c r="Q2" s="62"/>
      <c r="R2" s="63"/>
      <c r="S2" s="62"/>
      <c r="T2" s="63"/>
    </row>
    <row r="3" spans="1:23" s="46" customFormat="1" ht="15" customHeight="1">
      <c r="A3" s="65"/>
      <c r="B3" s="56" t="s">
        <v>84</v>
      </c>
      <c r="C3" s="149"/>
      <c r="D3" s="154"/>
      <c r="E3" s="155" t="s">
        <v>85</v>
      </c>
      <c r="F3" s="156"/>
      <c r="G3" s="155" t="s">
        <v>86</v>
      </c>
      <c r="H3" s="157"/>
      <c r="I3" s="158" t="s">
        <v>87</v>
      </c>
      <c r="J3" s="159"/>
      <c r="K3" s="155" t="s">
        <v>85</v>
      </c>
      <c r="L3" s="160"/>
      <c r="M3" s="155" t="s">
        <v>86</v>
      </c>
      <c r="N3" s="161"/>
      <c r="O3" s="69" t="s">
        <v>87</v>
      </c>
      <c r="P3" s="67"/>
      <c r="Q3" s="66" t="s">
        <v>85</v>
      </c>
      <c r="R3" s="68"/>
      <c r="S3" s="66" t="s">
        <v>86</v>
      </c>
      <c r="T3" s="70"/>
      <c r="W3" s="52"/>
    </row>
    <row r="4" spans="1:20" s="46" customFormat="1" ht="15" customHeight="1">
      <c r="A4" s="65" t="s">
        <v>88</v>
      </c>
      <c r="B4" s="71" t="s">
        <v>89</v>
      </c>
      <c r="C4" s="186" t="s">
        <v>152</v>
      </c>
      <c r="D4" s="384" t="s">
        <v>70</v>
      </c>
      <c r="E4" s="187" t="s">
        <v>152</v>
      </c>
      <c r="F4" s="384" t="s">
        <v>70</v>
      </c>
      <c r="G4" s="187" t="s">
        <v>152</v>
      </c>
      <c r="H4" s="378" t="s">
        <v>70</v>
      </c>
      <c r="I4" s="186" t="s">
        <v>152</v>
      </c>
      <c r="J4" s="384" t="s">
        <v>70</v>
      </c>
      <c r="K4" s="187" t="s">
        <v>152</v>
      </c>
      <c r="L4" s="384" t="s">
        <v>70</v>
      </c>
      <c r="M4" s="187" t="s">
        <v>152</v>
      </c>
      <c r="N4" s="378" t="s">
        <v>70</v>
      </c>
      <c r="O4" s="186" t="s">
        <v>152</v>
      </c>
      <c r="P4" s="384" t="s">
        <v>70</v>
      </c>
      <c r="Q4" s="187" t="s">
        <v>152</v>
      </c>
      <c r="R4" s="384" t="s">
        <v>70</v>
      </c>
      <c r="S4" s="187" t="s">
        <v>152</v>
      </c>
      <c r="T4" s="384" t="s">
        <v>70</v>
      </c>
    </row>
    <row r="5" spans="1:20" s="46" customFormat="1" ht="15" customHeight="1" thickBot="1">
      <c r="A5" s="72" t="s">
        <v>90</v>
      </c>
      <c r="B5" s="73"/>
      <c r="C5" s="188" t="s">
        <v>153</v>
      </c>
      <c r="D5" s="385"/>
      <c r="E5" s="188" t="s">
        <v>153</v>
      </c>
      <c r="F5" s="385"/>
      <c r="G5" s="188" t="s">
        <v>153</v>
      </c>
      <c r="H5" s="379"/>
      <c r="I5" s="188" t="s">
        <v>153</v>
      </c>
      <c r="J5" s="385"/>
      <c r="K5" s="188" t="s">
        <v>153</v>
      </c>
      <c r="L5" s="385"/>
      <c r="M5" s="188" t="s">
        <v>153</v>
      </c>
      <c r="N5" s="379"/>
      <c r="O5" s="188" t="s">
        <v>153</v>
      </c>
      <c r="P5" s="385"/>
      <c r="Q5" s="188" t="s">
        <v>153</v>
      </c>
      <c r="R5" s="385"/>
      <c r="S5" s="188" t="s">
        <v>153</v>
      </c>
      <c r="T5" s="386"/>
    </row>
    <row r="6" spans="1:20" ht="25.5" customHeight="1" thickTop="1">
      <c r="A6" s="80" t="s">
        <v>71</v>
      </c>
      <c r="B6" s="81">
        <f>C6/C16</f>
        <v>0.04707013547505153</v>
      </c>
      <c r="C6" s="82">
        <f>E6+G6</f>
        <v>290200</v>
      </c>
      <c r="D6" s="291">
        <f>C6/C7-1</f>
        <v>-0.04750026257746032</v>
      </c>
      <c r="E6" s="83">
        <f>K6+Q6</f>
        <v>151248</v>
      </c>
      <c r="F6" s="131">
        <f>E6/E7-1</f>
        <v>-0.007995172725901334</v>
      </c>
      <c r="G6" s="84">
        <f aca="true" t="shared" si="0" ref="G6:G15">M6+S6</f>
        <v>138952</v>
      </c>
      <c r="H6" s="131">
        <f>G6/G7-1</f>
        <v>-0.08707335501461844</v>
      </c>
      <c r="I6" s="85">
        <f aca="true" t="shared" si="1" ref="I6:I27">K6+M6</f>
        <v>121019</v>
      </c>
      <c r="J6" s="131">
        <f>I6/I7-1</f>
        <v>-0.2742053496461557</v>
      </c>
      <c r="K6" s="190">
        <v>61345</v>
      </c>
      <c r="L6" s="131">
        <f>K6/K7-1</f>
        <v>-0.2515068693721174</v>
      </c>
      <c r="M6" s="190">
        <v>59674</v>
      </c>
      <c r="N6" s="131">
        <f>M6/M7-1</f>
        <v>-0.296147767214739</v>
      </c>
      <c r="O6" s="86">
        <f aca="true" t="shared" si="2" ref="O6:O27">Q6+S6</f>
        <v>169181</v>
      </c>
      <c r="P6" s="131">
        <f>O6/O7-1</f>
        <v>0.22655366412435107</v>
      </c>
      <c r="Q6" s="190">
        <v>89903</v>
      </c>
      <c r="R6" s="131">
        <f>Q6/Q7-1</f>
        <v>0.275057084911146</v>
      </c>
      <c r="S6" s="190">
        <v>79278</v>
      </c>
      <c r="T6" s="127">
        <f>S6/S7-1</f>
        <v>0.1758302063094197</v>
      </c>
    </row>
    <row r="7" spans="1:20" ht="18" customHeight="1">
      <c r="A7" s="87"/>
      <c r="B7" s="88">
        <f>C7/C17</f>
        <v>0.052755384547987484</v>
      </c>
      <c r="C7" s="93">
        <f aca="true" t="shared" si="3" ref="C7:C27">E7+G7</f>
        <v>304672</v>
      </c>
      <c r="D7" s="126"/>
      <c r="E7" s="89">
        <f>Q7+K7</f>
        <v>152467</v>
      </c>
      <c r="F7" s="126"/>
      <c r="G7" s="89">
        <f t="shared" si="0"/>
        <v>152205</v>
      </c>
      <c r="H7" s="126"/>
      <c r="I7" s="90">
        <f t="shared" si="1"/>
        <v>166740</v>
      </c>
      <c r="J7" s="126"/>
      <c r="K7" s="190">
        <v>81958</v>
      </c>
      <c r="L7" s="126"/>
      <c r="M7" s="190">
        <v>84782</v>
      </c>
      <c r="N7" s="126"/>
      <c r="O7" s="90">
        <f t="shared" si="2"/>
        <v>137932</v>
      </c>
      <c r="P7" s="126"/>
      <c r="Q7" s="190">
        <v>70509</v>
      </c>
      <c r="R7" s="126"/>
      <c r="S7" s="190">
        <v>67423</v>
      </c>
      <c r="T7" s="143"/>
    </row>
    <row r="8" spans="1:20" ht="25.5" customHeight="1">
      <c r="A8" s="80" t="s">
        <v>73</v>
      </c>
      <c r="B8" s="81">
        <f>C8/C16</f>
        <v>0.2417132556119215</v>
      </c>
      <c r="C8" s="82">
        <f t="shared" si="3"/>
        <v>1490227</v>
      </c>
      <c r="D8" s="131">
        <f>C8/C9-1</f>
        <v>0.31512587985286955</v>
      </c>
      <c r="E8" s="83">
        <f aca="true" t="shared" si="4" ref="E8:E15">K8+Q8</f>
        <v>771245</v>
      </c>
      <c r="F8" s="131">
        <f>E8/E9-1</f>
        <v>0.3215369510124282</v>
      </c>
      <c r="G8" s="84">
        <f t="shared" si="0"/>
        <v>718982</v>
      </c>
      <c r="H8" s="131">
        <f>G8/G9-1</f>
        <v>0.3083175779323697</v>
      </c>
      <c r="I8" s="85">
        <f t="shared" si="1"/>
        <v>208093</v>
      </c>
      <c r="J8" s="131">
        <f>I8/I9-1</f>
        <v>0.2673219690741113</v>
      </c>
      <c r="K8" s="192">
        <v>118946</v>
      </c>
      <c r="L8" s="131">
        <f>K8/K9-1</f>
        <v>0.2844862961923069</v>
      </c>
      <c r="M8" s="192">
        <v>89147</v>
      </c>
      <c r="N8" s="131">
        <f>M8/M9-1</f>
        <v>0.24512200231853298</v>
      </c>
      <c r="O8" s="86">
        <f t="shared" si="2"/>
        <v>1282134</v>
      </c>
      <c r="P8" s="131">
        <f>O8/O9-1</f>
        <v>0.3232268085391843</v>
      </c>
      <c r="Q8" s="192">
        <v>652299</v>
      </c>
      <c r="R8" s="131">
        <f>Q8/Q9-1</f>
        <v>0.3285247303944032</v>
      </c>
      <c r="S8" s="192">
        <v>629835</v>
      </c>
      <c r="T8" s="127">
        <f>S8/S9-1</f>
        <v>0.3177842870593157</v>
      </c>
    </row>
    <row r="9" spans="1:20" ht="18" customHeight="1">
      <c r="A9" s="87"/>
      <c r="B9" s="88">
        <f>C9/C17</f>
        <v>0.19620919371732462</v>
      </c>
      <c r="C9" s="93">
        <f t="shared" si="3"/>
        <v>1133144</v>
      </c>
      <c r="D9" s="126"/>
      <c r="E9" s="89">
        <f t="shared" si="4"/>
        <v>583597</v>
      </c>
      <c r="F9" s="126"/>
      <c r="G9" s="89">
        <f t="shared" si="0"/>
        <v>549547</v>
      </c>
      <c r="H9" s="126"/>
      <c r="I9" s="90">
        <f t="shared" si="1"/>
        <v>164199</v>
      </c>
      <c r="J9" s="126"/>
      <c r="K9" s="190">
        <v>92602</v>
      </c>
      <c r="L9" s="126"/>
      <c r="M9" s="190">
        <v>71597</v>
      </c>
      <c r="N9" s="126"/>
      <c r="O9" s="90">
        <f t="shared" si="2"/>
        <v>968945</v>
      </c>
      <c r="P9" s="126"/>
      <c r="Q9" s="190">
        <v>490995</v>
      </c>
      <c r="R9" s="126"/>
      <c r="S9" s="190">
        <v>477950</v>
      </c>
      <c r="T9" s="143"/>
    </row>
    <row r="10" spans="1:20" ht="25.5" customHeight="1">
      <c r="A10" s="80" t="s">
        <v>74</v>
      </c>
      <c r="B10" s="81">
        <f>C10/C16</f>
        <v>0.44127716751323703</v>
      </c>
      <c r="C10" s="82">
        <f t="shared" si="3"/>
        <v>2720592</v>
      </c>
      <c r="D10" s="131">
        <f>C10/C11-1</f>
        <v>0.08555851004401949</v>
      </c>
      <c r="E10" s="83">
        <f t="shared" si="4"/>
        <v>1333313</v>
      </c>
      <c r="F10" s="131">
        <f>E10/E11-1</f>
        <v>0.09764797892483745</v>
      </c>
      <c r="G10" s="84">
        <f t="shared" si="0"/>
        <v>1387279</v>
      </c>
      <c r="H10" s="131">
        <f>G10/G11-1</f>
        <v>0.07418766860657788</v>
      </c>
      <c r="I10" s="85">
        <f t="shared" si="1"/>
        <v>1063935</v>
      </c>
      <c r="J10" s="131">
        <f>I10/I11-1</f>
        <v>-0.16220511007360294</v>
      </c>
      <c r="K10" s="192">
        <v>529345</v>
      </c>
      <c r="L10" s="131">
        <f>K10/K11-1</f>
        <v>-0.1584554287967238</v>
      </c>
      <c r="M10" s="192">
        <v>534590</v>
      </c>
      <c r="N10" s="131">
        <f>M10/M11-1</f>
        <v>-0.1658852220368946</v>
      </c>
      <c r="O10" s="86">
        <f t="shared" si="2"/>
        <v>1656657</v>
      </c>
      <c r="P10" s="131">
        <f>O10/O11-1</f>
        <v>0.3400717495318484</v>
      </c>
      <c r="Q10" s="192">
        <v>803968</v>
      </c>
      <c r="R10" s="131">
        <f>Q10/Q11-1</f>
        <v>0.37269927127939306</v>
      </c>
      <c r="S10" s="192">
        <v>852689</v>
      </c>
      <c r="T10" s="127">
        <f>S10/S11-1</f>
        <v>0.3106979975744011</v>
      </c>
    </row>
    <row r="11" spans="1:20" ht="18" customHeight="1">
      <c r="A11" s="87"/>
      <c r="B11" s="88">
        <f>C11/C17</f>
        <v>0.4339547335556293</v>
      </c>
      <c r="C11" s="93">
        <f t="shared" si="3"/>
        <v>2506168</v>
      </c>
      <c r="D11" s="126"/>
      <c r="E11" s="89">
        <f t="shared" si="4"/>
        <v>1214700</v>
      </c>
      <c r="F11" s="126"/>
      <c r="G11" s="89">
        <f t="shared" si="0"/>
        <v>1291468</v>
      </c>
      <c r="H11" s="126"/>
      <c r="I11" s="90">
        <f t="shared" si="1"/>
        <v>1269923</v>
      </c>
      <c r="J11" s="126"/>
      <c r="K11" s="190">
        <v>629016</v>
      </c>
      <c r="L11" s="126"/>
      <c r="M11" s="190">
        <v>640907</v>
      </c>
      <c r="N11" s="126"/>
      <c r="O11" s="90">
        <f t="shared" si="2"/>
        <v>1236245</v>
      </c>
      <c r="P11" s="126"/>
      <c r="Q11" s="190">
        <v>585684</v>
      </c>
      <c r="R11" s="126"/>
      <c r="S11" s="190">
        <v>650561</v>
      </c>
      <c r="T11" s="143"/>
    </row>
    <row r="12" spans="1:20" ht="25.5" customHeight="1">
      <c r="A12" s="80" t="s">
        <v>78</v>
      </c>
      <c r="B12" s="92">
        <f>C12/C16</f>
        <v>0.009990968762428495</v>
      </c>
      <c r="C12" s="82">
        <f t="shared" si="3"/>
        <v>61597</v>
      </c>
      <c r="D12" s="131">
        <f>C12/C13-1</f>
        <v>-0.0626074781999969</v>
      </c>
      <c r="E12" s="83">
        <f t="shared" si="4"/>
        <v>31795</v>
      </c>
      <c r="F12" s="131">
        <f>E12/E13-1</f>
        <v>-0.04668385704005762</v>
      </c>
      <c r="G12" s="84">
        <f t="shared" si="0"/>
        <v>29802</v>
      </c>
      <c r="H12" s="131">
        <f>G12/G13-1</f>
        <v>-0.07901974721097682</v>
      </c>
      <c r="I12" s="85">
        <f t="shared" si="1"/>
        <v>24018</v>
      </c>
      <c r="J12" s="131">
        <f>I12/I13-1</f>
        <v>-0.26651397159871737</v>
      </c>
      <c r="K12" s="192">
        <v>13048</v>
      </c>
      <c r="L12" s="131">
        <f>K12/K13-1</f>
        <v>-0.22911497105045497</v>
      </c>
      <c r="M12" s="192">
        <v>10970</v>
      </c>
      <c r="N12" s="131">
        <f>M12/M13-1</f>
        <v>-0.3065301220051836</v>
      </c>
      <c r="O12" s="86">
        <f t="shared" si="2"/>
        <v>37579</v>
      </c>
      <c r="P12" s="131">
        <f>O12/O13-1</f>
        <v>0.139932051204271</v>
      </c>
      <c r="Q12" s="192">
        <v>18747</v>
      </c>
      <c r="R12" s="131">
        <f>Q12/Q13-1</f>
        <v>0.1413003774503836</v>
      </c>
      <c r="S12" s="192">
        <v>18832</v>
      </c>
      <c r="T12" s="127">
        <f>S12/S13-1</f>
        <v>0.1385731559854897</v>
      </c>
    </row>
    <row r="13" spans="1:20" ht="18" customHeight="1">
      <c r="A13" s="87"/>
      <c r="B13" s="88">
        <f>C13/C17</f>
        <v>0.011378167583607308</v>
      </c>
      <c r="C13" s="93">
        <f t="shared" si="3"/>
        <v>65711</v>
      </c>
      <c r="D13" s="126"/>
      <c r="E13" s="89">
        <f t="shared" si="4"/>
        <v>33352</v>
      </c>
      <c r="F13" s="126"/>
      <c r="G13" s="89">
        <f t="shared" si="0"/>
        <v>32359</v>
      </c>
      <c r="H13" s="126"/>
      <c r="I13" s="90">
        <f t="shared" si="1"/>
        <v>32745</v>
      </c>
      <c r="J13" s="126"/>
      <c r="K13" s="190">
        <v>16926</v>
      </c>
      <c r="L13" s="126"/>
      <c r="M13" s="190">
        <v>15819</v>
      </c>
      <c r="N13" s="126"/>
      <c r="O13" s="90">
        <f t="shared" si="2"/>
        <v>32966</v>
      </c>
      <c r="P13" s="126"/>
      <c r="Q13" s="190">
        <v>16426</v>
      </c>
      <c r="R13" s="126"/>
      <c r="S13" s="190">
        <v>16540</v>
      </c>
      <c r="T13" s="143"/>
    </row>
    <row r="14" spans="1:20" ht="25.5" customHeight="1">
      <c r="A14" s="91" t="s">
        <v>79</v>
      </c>
      <c r="B14" s="92">
        <f>C14/C16</f>
        <v>0.2599484726373614</v>
      </c>
      <c r="C14" s="82">
        <f t="shared" si="3"/>
        <v>1602652</v>
      </c>
      <c r="D14" s="131">
        <f>C14/C15-1</f>
        <v>-0.09223285573167306</v>
      </c>
      <c r="E14" s="83">
        <f t="shared" si="4"/>
        <v>827437</v>
      </c>
      <c r="F14" s="131">
        <f>E14/E15-1</f>
        <v>-0.09664110503124601</v>
      </c>
      <c r="G14" s="84">
        <f t="shared" si="0"/>
        <v>775215</v>
      </c>
      <c r="H14" s="131">
        <f>G14/G15-1</f>
        <v>-0.08747993012623423</v>
      </c>
      <c r="I14" s="85">
        <f t="shared" si="1"/>
        <v>1259379</v>
      </c>
      <c r="J14" s="131">
        <f>I14/I15-1</f>
        <v>-0.095529063992709</v>
      </c>
      <c r="K14" s="192">
        <v>652186</v>
      </c>
      <c r="L14" s="131">
        <f>K14/K15-1</f>
        <v>-0.10139863512171066</v>
      </c>
      <c r="M14" s="192">
        <v>607193</v>
      </c>
      <c r="N14" s="131">
        <f>M14/M15-1</f>
        <v>-0.08913854194481363</v>
      </c>
      <c r="O14" s="86">
        <f t="shared" si="2"/>
        <v>343273</v>
      </c>
      <c r="P14" s="131">
        <f>O14/O15-1</f>
        <v>-0.07993138476795458</v>
      </c>
      <c r="Q14" s="192">
        <v>175251</v>
      </c>
      <c r="R14" s="131">
        <f>Q14/Q15-1</f>
        <v>-0.07848477996813497</v>
      </c>
      <c r="S14" s="192">
        <v>168022</v>
      </c>
      <c r="T14" s="127">
        <f>S14/S15-1</f>
        <v>-0.08143539728184213</v>
      </c>
    </row>
    <row r="15" spans="1:20" ht="18" customHeight="1">
      <c r="A15" s="91"/>
      <c r="B15" s="92">
        <f>C15/C17</f>
        <v>0.3057025205954513</v>
      </c>
      <c r="C15" s="93">
        <f t="shared" si="3"/>
        <v>1765488</v>
      </c>
      <c r="D15" s="142"/>
      <c r="E15" s="83">
        <f t="shared" si="4"/>
        <v>915956</v>
      </c>
      <c r="F15" s="142"/>
      <c r="G15" s="83">
        <f t="shared" si="0"/>
        <v>849532</v>
      </c>
      <c r="H15" s="142"/>
      <c r="I15" s="86">
        <f t="shared" si="1"/>
        <v>1392393</v>
      </c>
      <c r="J15" s="142"/>
      <c r="K15" s="190">
        <v>725779</v>
      </c>
      <c r="L15" s="142"/>
      <c r="M15" s="190">
        <v>666614</v>
      </c>
      <c r="N15" s="142"/>
      <c r="O15" s="86">
        <f t="shared" si="2"/>
        <v>373095</v>
      </c>
      <c r="P15" s="142"/>
      <c r="Q15" s="190">
        <v>190177</v>
      </c>
      <c r="R15" s="142"/>
      <c r="S15" s="190">
        <v>182918</v>
      </c>
      <c r="T15" s="144"/>
    </row>
    <row r="16" spans="1:20" s="49" customFormat="1" ht="25.5" customHeight="1">
      <c r="A16" s="376" t="s">
        <v>98</v>
      </c>
      <c r="B16" s="172"/>
      <c r="C16" s="173">
        <f t="shared" si="3"/>
        <v>6165268</v>
      </c>
      <c r="D16" s="227">
        <f>C16/C17-1</f>
        <v>0.06754504575872322</v>
      </c>
      <c r="E16" s="174">
        <f>E6+E8+E10+E12+E14</f>
        <v>3115038</v>
      </c>
      <c r="F16" s="228">
        <f>E16/E17-1</f>
        <v>0.0741243665674507</v>
      </c>
      <c r="G16" s="174">
        <f>G6+G8+G10+G12+G14</f>
        <v>3050230</v>
      </c>
      <c r="H16" s="228">
        <f>G16/G17-1</f>
        <v>0.060908604919949205</v>
      </c>
      <c r="I16" s="175">
        <f t="shared" si="1"/>
        <v>2676444</v>
      </c>
      <c r="J16" s="228">
        <f>I16/I17-1</f>
        <v>-0.11551751487111694</v>
      </c>
      <c r="K16" s="174">
        <f>K6+K8+K10+K12+K14</f>
        <v>1374870</v>
      </c>
      <c r="L16" s="228">
        <f>K16/K17-1</f>
        <v>-0.1108537193433794</v>
      </c>
      <c r="M16" s="174">
        <f>M6+M8+M10+M12+M14</f>
        <v>1301574</v>
      </c>
      <c r="N16" s="228">
        <f>M16/M17-1</f>
        <v>-0.12039110128341934</v>
      </c>
      <c r="O16" s="175">
        <f t="shared" si="2"/>
        <v>3488824</v>
      </c>
      <c r="P16" s="228">
        <f>O16/O17-1</f>
        <v>0.26904029306161137</v>
      </c>
      <c r="Q16" s="174">
        <f>Q6+Q8+Q10+Q12+Q14</f>
        <v>1740168</v>
      </c>
      <c r="R16" s="228">
        <f>Q16/Q17-1</f>
        <v>0.2854037292314693</v>
      </c>
      <c r="S16" s="174">
        <f>S6+S8+S10+S12+S14</f>
        <v>1748656</v>
      </c>
      <c r="T16" s="229">
        <f>S16/S17-1</f>
        <v>0.2531647021052148</v>
      </c>
    </row>
    <row r="17" spans="1:20" s="49" customFormat="1" ht="18" customHeight="1">
      <c r="A17" s="377"/>
      <c r="B17" s="176"/>
      <c r="C17" s="177">
        <f t="shared" si="3"/>
        <v>5775183</v>
      </c>
      <c r="D17" s="125"/>
      <c r="E17" s="77">
        <f>E15+E13+E11+E9+E7</f>
        <v>2900072</v>
      </c>
      <c r="F17" s="76"/>
      <c r="G17" s="77">
        <f>G7+G9+G11+G13+G15</f>
        <v>2875111</v>
      </c>
      <c r="H17" s="76"/>
      <c r="I17" s="78">
        <f t="shared" si="1"/>
        <v>3026000</v>
      </c>
      <c r="J17" s="76"/>
      <c r="K17" s="77">
        <f>K7+K9+K11+K13+K15</f>
        <v>1546281</v>
      </c>
      <c r="L17" s="76"/>
      <c r="M17" s="77">
        <f>M7+M9+M11+M13+M15</f>
        <v>1479719</v>
      </c>
      <c r="N17" s="76"/>
      <c r="O17" s="78">
        <f t="shared" si="2"/>
        <v>2749183</v>
      </c>
      <c r="P17" s="76"/>
      <c r="Q17" s="77">
        <f>Q7+Q9+Q11+Q13+Q15</f>
        <v>1353791</v>
      </c>
      <c r="R17" s="76"/>
      <c r="S17" s="77">
        <f>S7+S9+S11+S13+S15</f>
        <v>1395392</v>
      </c>
      <c r="T17" s="79"/>
    </row>
    <row r="18" spans="1:20" ht="25.5" customHeight="1" hidden="1">
      <c r="A18" s="80" t="s">
        <v>72</v>
      </c>
      <c r="B18" s="81" t="e">
        <f>C18/#REF!</f>
        <v>#REF!</v>
      </c>
      <c r="C18" s="82">
        <f t="shared" si="3"/>
        <v>0</v>
      </c>
      <c r="D18" s="131" t="e">
        <f>C18/C19-1</f>
        <v>#DIV/0!</v>
      </c>
      <c r="E18" s="83">
        <f aca="true" t="shared" si="5" ref="E18:E25">K18+Q18</f>
        <v>0</v>
      </c>
      <c r="F18" s="131" t="e">
        <f>E18/E19-1</f>
        <v>#DIV/0!</v>
      </c>
      <c r="G18" s="84">
        <f aca="true" t="shared" si="6" ref="G18:G25">M18+S18</f>
        <v>0</v>
      </c>
      <c r="H18" s="131" t="e">
        <f>G18/G19-1</f>
        <v>#DIV/0!</v>
      </c>
      <c r="I18" s="85">
        <f t="shared" si="1"/>
        <v>0</v>
      </c>
      <c r="J18" s="131" t="e">
        <f>I18/I19-1</f>
        <v>#DIV/0!</v>
      </c>
      <c r="K18" s="192"/>
      <c r="L18" s="131" t="e">
        <f>K18/K19-1</f>
        <v>#DIV/0!</v>
      </c>
      <c r="M18" s="192"/>
      <c r="N18" s="131" t="e">
        <f>M18/M19-1</f>
        <v>#DIV/0!</v>
      </c>
      <c r="O18" s="86">
        <f t="shared" si="2"/>
        <v>0</v>
      </c>
      <c r="P18" s="131" t="e">
        <f>O18/O19-1</f>
        <v>#DIV/0!</v>
      </c>
      <c r="Q18" s="192"/>
      <c r="R18" s="131" t="e">
        <f>Q18/Q19-1</f>
        <v>#DIV/0!</v>
      </c>
      <c r="S18" s="192"/>
      <c r="T18" s="127" t="e">
        <f>S18/S19-1</f>
        <v>#DIV/0!</v>
      </c>
    </row>
    <row r="19" spans="1:22" ht="18" customHeight="1" hidden="1">
      <c r="A19" s="87"/>
      <c r="B19" s="88" t="e">
        <f>C19/#REF!</f>
        <v>#REF!</v>
      </c>
      <c r="C19" s="93">
        <f t="shared" si="3"/>
        <v>0</v>
      </c>
      <c r="D19" s="126"/>
      <c r="E19" s="89">
        <f t="shared" si="5"/>
        <v>0</v>
      </c>
      <c r="F19" s="126"/>
      <c r="G19" s="89">
        <f t="shared" si="6"/>
        <v>0</v>
      </c>
      <c r="H19" s="126"/>
      <c r="I19" s="90">
        <f t="shared" si="1"/>
        <v>0</v>
      </c>
      <c r="J19" s="126"/>
      <c r="K19" s="190"/>
      <c r="L19" s="126"/>
      <c r="M19" s="190"/>
      <c r="N19" s="126"/>
      <c r="O19" s="90">
        <f t="shared" si="2"/>
        <v>0</v>
      </c>
      <c r="P19" s="126"/>
      <c r="Q19" s="190"/>
      <c r="R19" s="126"/>
      <c r="S19" s="190"/>
      <c r="T19" s="143"/>
      <c r="V19" s="47"/>
    </row>
    <row r="20" spans="1:20" ht="25.5" customHeight="1" hidden="1">
      <c r="A20" s="91" t="s">
        <v>75</v>
      </c>
      <c r="B20" s="81" t="e">
        <f>C20/#REF!</f>
        <v>#REF!</v>
      </c>
      <c r="C20" s="82">
        <f t="shared" si="3"/>
        <v>0</v>
      </c>
      <c r="D20" s="131" t="e">
        <f>C20/C21-1</f>
        <v>#DIV/0!</v>
      </c>
      <c r="E20" s="83">
        <f t="shared" si="5"/>
        <v>0</v>
      </c>
      <c r="F20" s="131" t="e">
        <f>E20/E21-1</f>
        <v>#DIV/0!</v>
      </c>
      <c r="G20" s="84">
        <f t="shared" si="6"/>
        <v>0</v>
      </c>
      <c r="H20" s="131" t="e">
        <f>G20/G21-1</f>
        <v>#DIV/0!</v>
      </c>
      <c r="I20" s="85">
        <f t="shared" si="1"/>
        <v>0</v>
      </c>
      <c r="J20" s="131" t="e">
        <f>I20/I21-1</f>
        <v>#DIV/0!</v>
      </c>
      <c r="K20" s="192"/>
      <c r="L20" s="131" t="e">
        <f>K20/K21-1</f>
        <v>#DIV/0!</v>
      </c>
      <c r="M20" s="192"/>
      <c r="N20" s="131" t="e">
        <f>M20/M21-1</f>
        <v>#DIV/0!</v>
      </c>
      <c r="O20" s="86">
        <f t="shared" si="2"/>
        <v>0</v>
      </c>
      <c r="P20" s="131" t="e">
        <f>O20/O21-1</f>
        <v>#DIV/0!</v>
      </c>
      <c r="Q20" s="192"/>
      <c r="R20" s="131" t="e">
        <f>Q20/Q21-1</f>
        <v>#DIV/0!</v>
      </c>
      <c r="S20" s="192"/>
      <c r="T20" s="127" t="e">
        <f>S20/S21-1</f>
        <v>#DIV/0!</v>
      </c>
    </row>
    <row r="21" spans="1:20" ht="18" customHeight="1" hidden="1">
      <c r="A21" s="91"/>
      <c r="B21" s="88" t="e">
        <f>C21/#REF!</f>
        <v>#REF!</v>
      </c>
      <c r="C21" s="93">
        <f t="shared" si="3"/>
        <v>0</v>
      </c>
      <c r="D21" s="126"/>
      <c r="E21" s="89">
        <f t="shared" si="5"/>
        <v>0</v>
      </c>
      <c r="F21" s="126"/>
      <c r="G21" s="89">
        <f t="shared" si="6"/>
        <v>0</v>
      </c>
      <c r="H21" s="126"/>
      <c r="I21" s="90">
        <f t="shared" si="1"/>
        <v>0</v>
      </c>
      <c r="J21" s="126"/>
      <c r="K21" s="190"/>
      <c r="L21" s="126"/>
      <c r="M21" s="190"/>
      <c r="N21" s="126"/>
      <c r="O21" s="90">
        <f t="shared" si="2"/>
        <v>0</v>
      </c>
      <c r="P21" s="126"/>
      <c r="Q21" s="190"/>
      <c r="R21" s="126"/>
      <c r="S21" s="190"/>
      <c r="T21" s="143"/>
    </row>
    <row r="22" spans="1:20" ht="25.5" customHeight="1" hidden="1">
      <c r="A22" s="80" t="s">
        <v>76</v>
      </c>
      <c r="B22" s="81" t="e">
        <f>C22/#REF!</f>
        <v>#REF!</v>
      </c>
      <c r="C22" s="82">
        <f t="shared" si="3"/>
        <v>0</v>
      </c>
      <c r="D22" s="131" t="e">
        <f>C22/C23-1</f>
        <v>#DIV/0!</v>
      </c>
      <c r="E22" s="83">
        <f t="shared" si="5"/>
        <v>0</v>
      </c>
      <c r="F22" s="131" t="e">
        <f>E22/E23-1</f>
        <v>#DIV/0!</v>
      </c>
      <c r="G22" s="84">
        <f t="shared" si="6"/>
        <v>0</v>
      </c>
      <c r="H22" s="131" t="e">
        <f>G22/G23-1</f>
        <v>#DIV/0!</v>
      </c>
      <c r="I22" s="85">
        <f t="shared" si="1"/>
        <v>0</v>
      </c>
      <c r="J22" s="292" t="e">
        <f>I22/I23-1</f>
        <v>#DIV/0!</v>
      </c>
      <c r="K22" s="192"/>
      <c r="L22" s="131" t="e">
        <f>K22/K23-1</f>
        <v>#DIV/0!</v>
      </c>
      <c r="M22" s="192"/>
      <c r="N22" s="131" t="e">
        <f>M22/M23-1</f>
        <v>#DIV/0!</v>
      </c>
      <c r="O22" s="86">
        <f t="shared" si="2"/>
        <v>0</v>
      </c>
      <c r="P22" s="131" t="e">
        <f>O22/O23-1</f>
        <v>#DIV/0!</v>
      </c>
      <c r="Q22" s="192"/>
      <c r="R22" s="131" t="e">
        <f>Q22/Q23-1</f>
        <v>#DIV/0!</v>
      </c>
      <c r="S22" s="192"/>
      <c r="T22" s="127" t="e">
        <f>S22/S23-1</f>
        <v>#DIV/0!</v>
      </c>
    </row>
    <row r="23" spans="1:20" ht="18" customHeight="1" hidden="1">
      <c r="A23" s="87"/>
      <c r="B23" s="88" t="e">
        <f>C23/#REF!</f>
        <v>#REF!</v>
      </c>
      <c r="C23" s="93">
        <f t="shared" si="3"/>
        <v>0</v>
      </c>
      <c r="D23" s="126"/>
      <c r="E23" s="89">
        <f t="shared" si="5"/>
        <v>0</v>
      </c>
      <c r="F23" s="126"/>
      <c r="G23" s="89">
        <f t="shared" si="6"/>
        <v>0</v>
      </c>
      <c r="H23" s="126"/>
      <c r="I23" s="90">
        <f t="shared" si="1"/>
        <v>0</v>
      </c>
      <c r="J23" s="126"/>
      <c r="K23" s="190"/>
      <c r="L23" s="126"/>
      <c r="M23" s="190"/>
      <c r="N23" s="126"/>
      <c r="O23" s="90">
        <f t="shared" si="2"/>
        <v>0</v>
      </c>
      <c r="P23" s="126"/>
      <c r="Q23" s="190"/>
      <c r="R23" s="126"/>
      <c r="S23" s="190"/>
      <c r="T23" s="143"/>
    </row>
    <row r="24" spans="1:20" ht="25.5" customHeight="1" hidden="1">
      <c r="A24" s="91" t="s">
        <v>77</v>
      </c>
      <c r="B24" s="92" t="e">
        <f>C24/#REF!</f>
        <v>#REF!</v>
      </c>
      <c r="C24" s="82">
        <f t="shared" si="3"/>
        <v>0</v>
      </c>
      <c r="D24" s="131" t="e">
        <f>C24/C25-1</f>
        <v>#DIV/0!</v>
      </c>
      <c r="E24" s="83">
        <f t="shared" si="5"/>
        <v>0</v>
      </c>
      <c r="F24" s="131" t="e">
        <f>E24/E25-1</f>
        <v>#DIV/0!</v>
      </c>
      <c r="G24" s="84">
        <f t="shared" si="6"/>
        <v>0</v>
      </c>
      <c r="H24" s="131" t="e">
        <f>G24/G25-1</f>
        <v>#DIV/0!</v>
      </c>
      <c r="I24" s="85">
        <f t="shared" si="1"/>
        <v>0</v>
      </c>
      <c r="J24" s="131" t="e">
        <f>I24/I25-1</f>
        <v>#DIV/0!</v>
      </c>
      <c r="K24" s="192"/>
      <c r="L24" s="131" t="e">
        <f>K24/K25-1</f>
        <v>#DIV/0!</v>
      </c>
      <c r="M24" s="192"/>
      <c r="N24" s="131" t="e">
        <f>M24/M25-1</f>
        <v>#DIV/0!</v>
      </c>
      <c r="O24" s="86">
        <f t="shared" si="2"/>
        <v>0</v>
      </c>
      <c r="P24" s="131" t="e">
        <f>O24/O25-1</f>
        <v>#DIV/0!</v>
      </c>
      <c r="Q24" s="192"/>
      <c r="R24" s="131" t="e">
        <f>Q24/Q25-1</f>
        <v>#DIV/0!</v>
      </c>
      <c r="S24" s="192"/>
      <c r="T24" s="127" t="e">
        <f>S24/S25-1</f>
        <v>#DIV/0!</v>
      </c>
    </row>
    <row r="25" spans="1:20" ht="18" customHeight="1" hidden="1">
      <c r="A25" s="91"/>
      <c r="B25" s="88" t="e">
        <f>C25/#REF!</f>
        <v>#REF!</v>
      </c>
      <c r="C25" s="93">
        <f t="shared" si="3"/>
        <v>0</v>
      </c>
      <c r="D25" s="126"/>
      <c r="E25" s="89">
        <f t="shared" si="5"/>
        <v>0</v>
      </c>
      <c r="F25" s="126"/>
      <c r="G25" s="89">
        <f t="shared" si="6"/>
        <v>0</v>
      </c>
      <c r="H25" s="126"/>
      <c r="I25" s="90">
        <f t="shared" si="1"/>
        <v>0</v>
      </c>
      <c r="J25" s="126"/>
      <c r="K25" s="190"/>
      <c r="L25" s="126"/>
      <c r="M25" s="190"/>
      <c r="N25" s="126"/>
      <c r="O25" s="90">
        <f t="shared" si="2"/>
        <v>0</v>
      </c>
      <c r="P25" s="126"/>
      <c r="Q25" s="190"/>
      <c r="R25" s="126"/>
      <c r="S25" s="190"/>
      <c r="T25" s="143"/>
    </row>
    <row r="26" spans="1:20" s="49" customFormat="1" ht="25.5" customHeight="1" hidden="1">
      <c r="A26" s="376" t="s">
        <v>1</v>
      </c>
      <c r="B26" s="172" t="e">
        <f>C26/#REF!</f>
        <v>#REF!</v>
      </c>
      <c r="C26" s="173">
        <f t="shared" si="3"/>
        <v>0</v>
      </c>
      <c r="D26" s="227" t="e">
        <f>C26/C27-1</f>
        <v>#DIV/0!</v>
      </c>
      <c r="E26" s="174">
        <f>E18+E20+E22+E24</f>
        <v>0</v>
      </c>
      <c r="F26" s="228" t="e">
        <f>E26/E27-1</f>
        <v>#DIV/0!</v>
      </c>
      <c r="G26" s="174">
        <f>G18+G20+G22+G24</f>
        <v>0</v>
      </c>
      <c r="H26" s="228" t="e">
        <f>G26/G27-1</f>
        <v>#DIV/0!</v>
      </c>
      <c r="I26" s="175">
        <f t="shared" si="1"/>
        <v>0</v>
      </c>
      <c r="J26" s="228" t="e">
        <f>I26/I27-1</f>
        <v>#DIV/0!</v>
      </c>
      <c r="K26" s="174">
        <f>K18+K20+K22+K24</f>
        <v>0</v>
      </c>
      <c r="L26" s="228" t="e">
        <f>K26/K27-1</f>
        <v>#DIV/0!</v>
      </c>
      <c r="M26" s="174">
        <f>M18+M20+M22+M24</f>
        <v>0</v>
      </c>
      <c r="N26" s="228" t="e">
        <f>M26/M27-1</f>
        <v>#DIV/0!</v>
      </c>
      <c r="O26" s="175">
        <f t="shared" si="2"/>
        <v>0</v>
      </c>
      <c r="P26" s="228" t="e">
        <f>O26/O27-1</f>
        <v>#DIV/0!</v>
      </c>
      <c r="Q26" s="174">
        <f>Q24+Q22+Q20+Q18</f>
        <v>0</v>
      </c>
      <c r="R26" s="228" t="e">
        <f>Q26/Q27-1</f>
        <v>#DIV/0!</v>
      </c>
      <c r="S26" s="174">
        <f>S18+S20+S22+S24</f>
        <v>0</v>
      </c>
      <c r="T26" s="229" t="e">
        <f>S26/S27-1</f>
        <v>#DIV/0!</v>
      </c>
    </row>
    <row r="27" spans="1:20" s="49" customFormat="1" ht="18" customHeight="1" hidden="1">
      <c r="A27" s="380"/>
      <c r="B27" s="230" t="e">
        <f>C27/#REF!</f>
        <v>#REF!</v>
      </c>
      <c r="C27" s="231">
        <f t="shared" si="3"/>
        <v>0</v>
      </c>
      <c r="D27" s="232"/>
      <c r="E27" s="75">
        <f>E19+E21+E23+E25</f>
        <v>0</v>
      </c>
      <c r="F27" s="104"/>
      <c r="G27" s="75">
        <f>G19+G21+G23+G25</f>
        <v>0</v>
      </c>
      <c r="H27" s="104"/>
      <c r="I27" s="74">
        <f t="shared" si="1"/>
        <v>0</v>
      </c>
      <c r="J27" s="104"/>
      <c r="K27" s="75">
        <f>K19+K21+K23+K25</f>
        <v>0</v>
      </c>
      <c r="L27" s="104"/>
      <c r="M27" s="75">
        <f>M19+M21+M23+M25</f>
        <v>0</v>
      </c>
      <c r="N27" s="233"/>
      <c r="O27" s="75">
        <f t="shared" si="2"/>
        <v>0</v>
      </c>
      <c r="P27" s="104"/>
      <c r="Q27" s="75">
        <f>Q25+Q23+Q21+Q19</f>
        <v>0</v>
      </c>
      <c r="R27" s="104"/>
      <c r="S27" s="75">
        <f>S25+S23+S21+S19</f>
        <v>0</v>
      </c>
      <c r="T27" s="105"/>
    </row>
    <row r="28" spans="1:19" s="51" customFormat="1" ht="24.75" customHeight="1">
      <c r="A28" s="212"/>
      <c r="B28" s="94"/>
      <c r="C28" s="95"/>
      <c r="E28" s="95"/>
      <c r="F28" s="96"/>
      <c r="G28" s="95"/>
      <c r="I28" s="95"/>
      <c r="K28" s="95"/>
      <c r="M28" s="95"/>
      <c r="O28" s="95"/>
      <c r="Q28" s="95"/>
      <c r="S28" s="95"/>
    </row>
    <row r="29" spans="1:15" ht="12.75" customHeight="1">
      <c r="A29" s="185" t="s">
        <v>151</v>
      </c>
      <c r="B29" s="97"/>
      <c r="O29" s="95"/>
    </row>
    <row r="30" spans="1:15" ht="12.75" customHeight="1">
      <c r="A30" s="185"/>
      <c r="B30" s="97"/>
      <c r="O30" s="95"/>
    </row>
    <row r="31" spans="1:18" ht="19.5" customHeight="1">
      <c r="A31" s="372" t="s">
        <v>68</v>
      </c>
      <c r="B31" s="373"/>
      <c r="C31" s="373" t="s">
        <v>81</v>
      </c>
      <c r="D31" s="373"/>
      <c r="E31" s="373"/>
      <c r="F31" s="373"/>
      <c r="G31" s="373" t="s">
        <v>82</v>
      </c>
      <c r="H31" s="373"/>
      <c r="I31" s="373"/>
      <c r="J31" s="373"/>
      <c r="K31" s="373"/>
      <c r="L31" s="373"/>
      <c r="M31" s="373" t="s">
        <v>83</v>
      </c>
      <c r="N31" s="373"/>
      <c r="O31" s="373"/>
      <c r="P31" s="373"/>
      <c r="Q31" s="373"/>
      <c r="R31" s="381"/>
    </row>
    <row r="32" spans="1:18" ht="12.75" customHeight="1">
      <c r="A32" s="374"/>
      <c r="B32" s="375"/>
      <c r="C32" s="375"/>
      <c r="D32" s="375"/>
      <c r="E32" s="375"/>
      <c r="F32" s="375"/>
      <c r="G32" s="382" t="s">
        <v>68</v>
      </c>
      <c r="H32" s="382"/>
      <c r="I32" s="382" t="s">
        <v>81</v>
      </c>
      <c r="J32" s="382"/>
      <c r="K32" s="382"/>
      <c r="L32" s="382"/>
      <c r="M32" s="382" t="s">
        <v>68</v>
      </c>
      <c r="N32" s="382"/>
      <c r="O32" s="382" t="s">
        <v>81</v>
      </c>
      <c r="P32" s="382"/>
      <c r="Q32" s="382"/>
      <c r="R32" s="383"/>
    </row>
    <row r="33" spans="1:18" ht="12.75" customHeight="1">
      <c r="A33" s="374"/>
      <c r="B33" s="375"/>
      <c r="C33" s="365" t="s">
        <v>85</v>
      </c>
      <c r="D33" s="365"/>
      <c r="E33" s="365" t="s">
        <v>86</v>
      </c>
      <c r="F33" s="365"/>
      <c r="G33" s="382"/>
      <c r="H33" s="382"/>
      <c r="I33" s="365" t="s">
        <v>85</v>
      </c>
      <c r="J33" s="365"/>
      <c r="K33" s="365" t="s">
        <v>86</v>
      </c>
      <c r="L33" s="365"/>
      <c r="M33" s="382"/>
      <c r="N33" s="382"/>
      <c r="O33" s="365" t="s">
        <v>85</v>
      </c>
      <c r="P33" s="365"/>
      <c r="Q33" s="365" t="s">
        <v>86</v>
      </c>
      <c r="R33" s="366"/>
    </row>
    <row r="34" spans="1:18" ht="12.75" customHeight="1">
      <c r="A34" s="326" t="s">
        <v>152</v>
      </c>
      <c r="B34" s="369" t="s">
        <v>70</v>
      </c>
      <c r="C34" s="327" t="s">
        <v>152</v>
      </c>
      <c r="D34" s="369" t="s">
        <v>70</v>
      </c>
      <c r="E34" s="323" t="s">
        <v>152</v>
      </c>
      <c r="F34" s="369" t="s">
        <v>70</v>
      </c>
      <c r="G34" s="327" t="s">
        <v>152</v>
      </c>
      <c r="H34" s="369" t="s">
        <v>70</v>
      </c>
      <c r="I34" s="327" t="s">
        <v>152</v>
      </c>
      <c r="J34" s="369" t="s">
        <v>70</v>
      </c>
      <c r="K34" s="327" t="s">
        <v>152</v>
      </c>
      <c r="L34" s="369" t="s">
        <v>70</v>
      </c>
      <c r="M34" s="327" t="s">
        <v>152</v>
      </c>
      <c r="N34" s="369" t="s">
        <v>70</v>
      </c>
      <c r="O34" s="327" t="s">
        <v>152</v>
      </c>
      <c r="P34" s="369" t="s">
        <v>70</v>
      </c>
      <c r="Q34" s="327" t="s">
        <v>152</v>
      </c>
      <c r="R34" s="370" t="s">
        <v>70</v>
      </c>
    </row>
    <row r="35" spans="1:19" s="49" customFormat="1" ht="12.75" customHeight="1">
      <c r="A35" s="325" t="s">
        <v>153</v>
      </c>
      <c r="B35" s="369"/>
      <c r="C35" s="334" t="s">
        <v>153</v>
      </c>
      <c r="D35" s="369"/>
      <c r="E35" s="324" t="s">
        <v>153</v>
      </c>
      <c r="F35" s="369"/>
      <c r="G35" s="334" t="s">
        <v>153</v>
      </c>
      <c r="H35" s="369"/>
      <c r="I35" s="334" t="s">
        <v>153</v>
      </c>
      <c r="J35" s="369"/>
      <c r="K35" s="334" t="s">
        <v>153</v>
      </c>
      <c r="L35" s="369"/>
      <c r="M35" s="334" t="s">
        <v>153</v>
      </c>
      <c r="N35" s="369"/>
      <c r="O35" s="334" t="s">
        <v>153</v>
      </c>
      <c r="P35" s="369"/>
      <c r="Q35" s="334" t="s">
        <v>153</v>
      </c>
      <c r="R35" s="370"/>
      <c r="S35" s="335"/>
    </row>
    <row r="36" spans="1:18" ht="19.5" customHeight="1">
      <c r="A36" s="328">
        <f>C36+E36</f>
        <v>538650</v>
      </c>
      <c r="B36" s="361"/>
      <c r="C36" s="329">
        <f>I36+O36</f>
        <v>269050</v>
      </c>
      <c r="D36" s="363"/>
      <c r="E36" s="329">
        <f>K36+Q36</f>
        <v>269600</v>
      </c>
      <c r="F36" s="363"/>
      <c r="G36" s="330">
        <f>I36+K36</f>
        <v>0</v>
      </c>
      <c r="H36" s="361"/>
      <c r="I36" s="329">
        <v>0</v>
      </c>
      <c r="J36" s="363"/>
      <c r="K36" s="329">
        <v>0</v>
      </c>
      <c r="L36" s="363"/>
      <c r="M36" s="330">
        <f>O36+Q36</f>
        <v>538650</v>
      </c>
      <c r="N36" s="361"/>
      <c r="O36" s="329">
        <v>269050</v>
      </c>
      <c r="P36" s="363"/>
      <c r="Q36" s="329">
        <v>269600</v>
      </c>
      <c r="R36" s="367"/>
    </row>
    <row r="37" spans="1:18" ht="19.5" customHeight="1">
      <c r="A37" s="331">
        <f>C37+E37</f>
        <v>0</v>
      </c>
      <c r="B37" s="362"/>
      <c r="C37" s="332">
        <f>I37+O37</f>
        <v>0</v>
      </c>
      <c r="D37" s="364"/>
      <c r="E37" s="332">
        <f>K37+Q37</f>
        <v>0</v>
      </c>
      <c r="F37" s="364"/>
      <c r="G37" s="333">
        <f>I37+K37</f>
        <v>0</v>
      </c>
      <c r="H37" s="362"/>
      <c r="I37" s="332">
        <v>0</v>
      </c>
      <c r="J37" s="364"/>
      <c r="K37" s="332">
        <v>0</v>
      </c>
      <c r="L37" s="364"/>
      <c r="M37" s="333">
        <f>O37+Q37</f>
        <v>0</v>
      </c>
      <c r="N37" s="362"/>
      <c r="O37" s="332">
        <v>0</v>
      </c>
      <c r="P37" s="364"/>
      <c r="Q37" s="332">
        <v>0</v>
      </c>
      <c r="R37" s="368"/>
    </row>
    <row r="38" spans="1:14" ht="12.75">
      <c r="A38" s="371" t="s">
        <v>170</v>
      </c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</row>
    <row r="39" ht="25.5" customHeight="1">
      <c r="A39" s="212" t="s">
        <v>53</v>
      </c>
    </row>
  </sheetData>
  <sheetProtection selectLockedCells="1"/>
  <mergeCells count="44">
    <mergeCell ref="T4:T5"/>
    <mergeCell ref="J4:J5"/>
    <mergeCell ref="L4:L5"/>
    <mergeCell ref="P4:P5"/>
    <mergeCell ref="B34:B35"/>
    <mergeCell ref="D34:D35"/>
    <mergeCell ref="F34:F35"/>
    <mergeCell ref="R4:R5"/>
    <mergeCell ref="D4:D5"/>
    <mergeCell ref="F4:F5"/>
    <mergeCell ref="H4:H5"/>
    <mergeCell ref="C33:D33"/>
    <mergeCell ref="E33:F33"/>
    <mergeCell ref="A38:N38"/>
    <mergeCell ref="A31:B33"/>
    <mergeCell ref="A16:A17"/>
    <mergeCell ref="N4:N5"/>
    <mergeCell ref="A26:A27"/>
    <mergeCell ref="C31:F32"/>
    <mergeCell ref="G31:L31"/>
    <mergeCell ref="M31:R31"/>
    <mergeCell ref="G32:H33"/>
    <mergeCell ref="I32:L32"/>
    <mergeCell ref="K33:L33"/>
    <mergeCell ref="O33:P33"/>
    <mergeCell ref="J36:J37"/>
    <mergeCell ref="L36:L37"/>
    <mergeCell ref="M32:N33"/>
    <mergeCell ref="O32:R32"/>
    <mergeCell ref="I33:J33"/>
    <mergeCell ref="N34:N35"/>
    <mergeCell ref="N36:N37"/>
    <mergeCell ref="H34:H35"/>
    <mergeCell ref="J34:J35"/>
    <mergeCell ref="L34:L35"/>
    <mergeCell ref="Q33:R33"/>
    <mergeCell ref="R36:R37"/>
    <mergeCell ref="P34:P35"/>
    <mergeCell ref="R34:R35"/>
    <mergeCell ref="P36:P37"/>
    <mergeCell ref="B36:B37"/>
    <mergeCell ref="D36:D37"/>
    <mergeCell ref="F36:F37"/>
    <mergeCell ref="H36:H37"/>
  </mergeCells>
  <printOptions horizontalCentered="1" verticalCentered="1"/>
  <pageMargins left="0.24" right="0.24" top="0.79" bottom="0.57" header="0.38" footer="0.26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9">
    <pageSetUpPr fitToPage="1"/>
  </sheetPr>
  <dimension ref="A1:S32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E36" sqref="E36"/>
    </sheetView>
  </sheetViews>
  <sheetFormatPr defaultColWidth="9.00390625" defaultRowHeight="12.75"/>
  <cols>
    <col min="1" max="1" width="15.125" style="48" customWidth="1"/>
    <col min="2" max="2" width="9.75390625" style="115" bestFit="1" customWidth="1"/>
    <col min="3" max="3" width="11.875" style="48" customWidth="1"/>
    <col min="4" max="4" width="9.75390625" style="48" customWidth="1"/>
    <col min="5" max="5" width="12.125" style="48" customWidth="1"/>
    <col min="6" max="6" width="9.75390625" style="48" customWidth="1"/>
    <col min="7" max="7" width="12.125" style="48" customWidth="1"/>
    <col min="8" max="8" width="10.00390625" style="48" customWidth="1"/>
    <col min="9" max="9" width="14.00390625" style="48" customWidth="1"/>
    <col min="10" max="10" width="9.75390625" style="48" customWidth="1"/>
    <col min="11" max="16384" width="9.125" style="48" customWidth="1"/>
  </cols>
  <sheetData>
    <row r="1" spans="1:2" s="43" customFormat="1" ht="25.5" customHeight="1">
      <c r="A1" s="185" t="s">
        <v>176</v>
      </c>
      <c r="B1" s="99"/>
    </row>
    <row r="2" spans="1:10" s="102" customFormat="1" ht="25.5" customHeight="1">
      <c r="A2" s="55"/>
      <c r="B2" s="166" t="s">
        <v>92</v>
      </c>
      <c r="C2" s="100" t="s">
        <v>93</v>
      </c>
      <c r="D2" s="63"/>
      <c r="E2" s="101" t="s">
        <v>94</v>
      </c>
      <c r="F2" s="45"/>
      <c r="G2" s="101" t="s">
        <v>95</v>
      </c>
      <c r="H2" s="44"/>
      <c r="I2" s="101" t="s">
        <v>96</v>
      </c>
      <c r="J2" s="44"/>
    </row>
    <row r="3" spans="1:14" s="46" customFormat="1" ht="12.75">
      <c r="A3" s="103" t="s">
        <v>88</v>
      </c>
      <c r="B3" s="167" t="s">
        <v>84</v>
      </c>
      <c r="C3" s="187" t="s">
        <v>152</v>
      </c>
      <c r="D3" s="193" t="s">
        <v>70</v>
      </c>
      <c r="E3" s="187" t="s">
        <v>152</v>
      </c>
      <c r="F3" s="194" t="s">
        <v>70</v>
      </c>
      <c r="G3" s="187" t="s">
        <v>152</v>
      </c>
      <c r="H3" s="195" t="s">
        <v>70</v>
      </c>
      <c r="I3" s="187" t="s">
        <v>152</v>
      </c>
      <c r="J3" s="153" t="s">
        <v>70</v>
      </c>
      <c r="K3" s="147"/>
      <c r="L3" s="147"/>
      <c r="M3" s="147"/>
      <c r="N3" s="147"/>
    </row>
    <row r="4" spans="1:19" s="46" customFormat="1" ht="13.5" thickBot="1">
      <c r="A4" s="72" t="s">
        <v>90</v>
      </c>
      <c r="B4" s="168" t="s">
        <v>89</v>
      </c>
      <c r="C4" s="188" t="s">
        <v>153</v>
      </c>
      <c r="D4" s="196"/>
      <c r="E4" s="188" t="s">
        <v>153</v>
      </c>
      <c r="F4" s="189"/>
      <c r="G4" s="188" t="s">
        <v>153</v>
      </c>
      <c r="H4" s="196"/>
      <c r="I4" s="188" t="s">
        <v>153</v>
      </c>
      <c r="J4" s="146"/>
      <c r="K4" s="147"/>
      <c r="L4" s="147"/>
      <c r="M4" s="147"/>
      <c r="N4" s="147"/>
      <c r="O4" s="147"/>
      <c r="P4" s="147"/>
      <c r="Q4" s="147"/>
      <c r="R4" s="147"/>
      <c r="S4" s="147"/>
    </row>
    <row r="5" spans="1:10" ht="25.5" customHeight="1" thickTop="1">
      <c r="A5" s="106" t="s">
        <v>71</v>
      </c>
      <c r="B5" s="107">
        <f>C5/C13</f>
        <v>0.07924343993629748</v>
      </c>
      <c r="C5" s="108">
        <f aca="true" t="shared" si="0" ref="C5:C24">E5+G5+I5</f>
        <v>171169</v>
      </c>
      <c r="D5" s="137">
        <f>C5/C6-1</f>
        <v>0.12013533057175207</v>
      </c>
      <c r="E5" s="192">
        <v>144929</v>
      </c>
      <c r="F5" s="131">
        <f>E5/E6-1</f>
        <v>0.12262777115059875</v>
      </c>
      <c r="G5" s="192">
        <v>3540</v>
      </c>
      <c r="H5" s="127">
        <f>G5/G6-1</f>
        <v>-0.16193181818181823</v>
      </c>
      <c r="I5" s="192">
        <v>22700</v>
      </c>
      <c r="J5" s="127">
        <f>I5/I6-1</f>
        <v>0.16475960798399103</v>
      </c>
    </row>
    <row r="6" spans="1:10" ht="18" customHeight="1">
      <c r="A6" s="109"/>
      <c r="B6" s="110">
        <f>C6/C14</f>
        <v>0.08529474805253957</v>
      </c>
      <c r="C6" s="111">
        <f t="shared" si="0"/>
        <v>152811</v>
      </c>
      <c r="D6" s="138"/>
      <c r="E6" s="191">
        <v>129098</v>
      </c>
      <c r="F6" s="132"/>
      <c r="G6" s="191">
        <v>4224</v>
      </c>
      <c r="H6" s="128"/>
      <c r="I6" s="191">
        <v>19489</v>
      </c>
      <c r="J6" s="128"/>
    </row>
    <row r="7" spans="1:10" ht="25.5" customHeight="1">
      <c r="A7" s="106" t="s">
        <v>73</v>
      </c>
      <c r="B7" s="107">
        <f>C7/C13</f>
        <v>0.40770494990833506</v>
      </c>
      <c r="C7" s="108">
        <f t="shared" si="0"/>
        <v>880659</v>
      </c>
      <c r="D7" s="137">
        <f>C7/C8-1</f>
        <v>0.4114979853121725</v>
      </c>
      <c r="E7" s="192">
        <v>702186</v>
      </c>
      <c r="F7" s="131">
        <f>E7/E8-1</f>
        <v>0.5349367935313649</v>
      </c>
      <c r="G7" s="192">
        <v>3023</v>
      </c>
      <c r="H7" s="127">
        <f>G7/G8-1</f>
        <v>-0.19041242635243705</v>
      </c>
      <c r="I7" s="215">
        <v>175450</v>
      </c>
      <c r="J7" s="127">
        <f>I7/I8-1</f>
        <v>0.07826567925513928</v>
      </c>
    </row>
    <row r="8" spans="1:10" ht="18" customHeight="1">
      <c r="A8" s="109"/>
      <c r="B8" s="110">
        <f>C8/C14</f>
        <v>0.3482532580471588</v>
      </c>
      <c r="C8" s="111">
        <f t="shared" si="0"/>
        <v>623918</v>
      </c>
      <c r="D8" s="140"/>
      <c r="E8" s="191">
        <v>457469</v>
      </c>
      <c r="F8" s="134"/>
      <c r="G8" s="191">
        <v>3734</v>
      </c>
      <c r="H8" s="130"/>
      <c r="I8" s="191">
        <v>162715</v>
      </c>
      <c r="J8" s="130"/>
    </row>
    <row r="9" spans="1:10" ht="25.5" customHeight="1">
      <c r="A9" s="106" t="s">
        <v>74</v>
      </c>
      <c r="B9" s="107">
        <f>C9/C13</f>
        <v>0.5130516101553675</v>
      </c>
      <c r="C9" s="108">
        <f t="shared" si="0"/>
        <v>1108212</v>
      </c>
      <c r="D9" s="137">
        <f>C9/C10-1</f>
        <v>0.09201200195105619</v>
      </c>
      <c r="E9" s="192">
        <v>961979</v>
      </c>
      <c r="F9" s="131">
        <f>E9/E10-1</f>
        <v>0.08310233401263267</v>
      </c>
      <c r="G9" s="192">
        <v>13581</v>
      </c>
      <c r="H9" s="127">
        <f>G9/G10-1</f>
        <v>-0.017293777134587573</v>
      </c>
      <c r="I9" s="215">
        <v>132652</v>
      </c>
      <c r="J9" s="127">
        <f>I9/I10-1</f>
        <v>0.175523948779299</v>
      </c>
    </row>
    <row r="10" spans="1:10" ht="18" customHeight="1">
      <c r="A10" s="109"/>
      <c r="B10" s="110">
        <f>C10/C14</f>
        <v>0.5664519939003017</v>
      </c>
      <c r="C10" s="111">
        <f t="shared" si="0"/>
        <v>1014835</v>
      </c>
      <c r="D10" s="140"/>
      <c r="E10" s="191">
        <v>888170</v>
      </c>
      <c r="F10" s="134"/>
      <c r="G10" s="191">
        <v>13820</v>
      </c>
      <c r="H10" s="130"/>
      <c r="I10" s="191">
        <v>112845</v>
      </c>
      <c r="J10" s="130"/>
    </row>
    <row r="11" spans="1:10" ht="25.5" customHeight="1">
      <c r="A11" s="106" t="s">
        <v>78</v>
      </c>
      <c r="B11" s="113">
        <f>C11/C13</f>
        <v>0</v>
      </c>
      <c r="C11" s="108">
        <f t="shared" si="0"/>
        <v>0</v>
      </c>
      <c r="D11" s="321" t="e">
        <f>C11/C12-1</f>
        <v>#DIV/0!</v>
      </c>
      <c r="E11" s="192">
        <v>0</v>
      </c>
      <c r="F11" s="294" t="e">
        <f>E11/E12-1</f>
        <v>#DIV/0!</v>
      </c>
      <c r="G11" s="192">
        <v>0</v>
      </c>
      <c r="H11" s="295" t="e">
        <f>G11/G12-1</f>
        <v>#DIV/0!</v>
      </c>
      <c r="I11" s="192">
        <v>0</v>
      </c>
      <c r="J11" s="295" t="e">
        <f>I11/I12-1</f>
        <v>#DIV/0!</v>
      </c>
    </row>
    <row r="12" spans="1:10" ht="18" customHeight="1">
      <c r="A12" s="112"/>
      <c r="B12" s="113">
        <f>C12/C14</f>
        <v>0</v>
      </c>
      <c r="C12" s="111">
        <f t="shared" si="0"/>
        <v>0</v>
      </c>
      <c r="D12" s="141"/>
      <c r="E12" s="191">
        <v>0</v>
      </c>
      <c r="F12" s="136"/>
      <c r="G12" s="191">
        <v>0</v>
      </c>
      <c r="H12" s="135"/>
      <c r="I12" s="191">
        <v>0</v>
      </c>
      <c r="J12" s="114"/>
    </row>
    <row r="13" spans="1:10" s="49" customFormat="1" ht="25.5" customHeight="1">
      <c r="A13" s="376" t="s">
        <v>98</v>
      </c>
      <c r="B13" s="178"/>
      <c r="C13" s="174">
        <f t="shared" si="0"/>
        <v>2160040</v>
      </c>
      <c r="D13" s="179">
        <f>C13/C14-1</f>
        <v>0.2056728087860662</v>
      </c>
      <c r="E13" s="174">
        <f>E5+E7+E9+E11</f>
        <v>1809094</v>
      </c>
      <c r="F13" s="180">
        <f>E13/E14-1</f>
        <v>0.2267231377526977</v>
      </c>
      <c r="G13" s="174">
        <f>G5+G7+G9+G11</f>
        <v>20144</v>
      </c>
      <c r="H13" s="179">
        <f>G13/G14-1</f>
        <v>-0.07502984663421797</v>
      </c>
      <c r="I13" s="174">
        <f>I5+I7+I9+I11</f>
        <v>330802</v>
      </c>
      <c r="J13" s="179">
        <f>I13/I14-1</f>
        <v>0.12117648255035607</v>
      </c>
    </row>
    <row r="14" spans="1:10" s="49" customFormat="1" ht="12.75">
      <c r="A14" s="377"/>
      <c r="B14" s="181"/>
      <c r="C14" s="77">
        <f t="shared" si="0"/>
        <v>1791564</v>
      </c>
      <c r="D14" s="182"/>
      <c r="E14" s="77">
        <f>E6+E8+E10+E12</f>
        <v>1474737</v>
      </c>
      <c r="F14" s="183"/>
      <c r="G14" s="77">
        <f>G6+G8+G10+G12</f>
        <v>21778</v>
      </c>
      <c r="H14" s="182"/>
      <c r="I14" s="77">
        <f>I6+I8+I10+I12</f>
        <v>295049</v>
      </c>
      <c r="J14" s="182"/>
    </row>
    <row r="15" spans="1:10" ht="25.5" customHeight="1" hidden="1">
      <c r="A15" s="106" t="s">
        <v>72</v>
      </c>
      <c r="B15" s="107" t="e">
        <f>C15/#REF!</f>
        <v>#REF!</v>
      </c>
      <c r="C15" s="108">
        <f t="shared" si="0"/>
        <v>0</v>
      </c>
      <c r="D15" s="137" t="e">
        <f>C15/C16-1</f>
        <v>#DIV/0!</v>
      </c>
      <c r="E15" s="192"/>
      <c r="F15" s="131" t="e">
        <f>E15/E16-1</f>
        <v>#DIV/0!</v>
      </c>
      <c r="G15" s="192"/>
      <c r="H15" s="127" t="e">
        <f>G15/G16-1</f>
        <v>#DIV/0!</v>
      </c>
      <c r="I15" s="215"/>
      <c r="J15" s="127" t="e">
        <f>I15/I16-1</f>
        <v>#DIV/0!</v>
      </c>
    </row>
    <row r="16" spans="1:10" ht="18" customHeight="1" hidden="1">
      <c r="A16" s="109"/>
      <c r="B16" s="110" t="e">
        <f>C16/#REF!</f>
        <v>#REF!</v>
      </c>
      <c r="C16" s="111">
        <f t="shared" si="0"/>
        <v>0</v>
      </c>
      <c r="D16" s="139"/>
      <c r="E16" s="191"/>
      <c r="F16" s="133"/>
      <c r="G16" s="191"/>
      <c r="H16" s="129"/>
      <c r="I16" s="191"/>
      <c r="J16" s="129"/>
    </row>
    <row r="17" spans="1:10" ht="25.5" customHeight="1" hidden="1">
      <c r="A17" s="112" t="s">
        <v>75</v>
      </c>
      <c r="B17" s="107" t="e">
        <f>C17/#REF!</f>
        <v>#REF!</v>
      </c>
      <c r="C17" s="108">
        <f t="shared" si="0"/>
        <v>0</v>
      </c>
      <c r="D17" s="137" t="e">
        <f>C17/C18-1</f>
        <v>#DIV/0!</v>
      </c>
      <c r="E17" s="192"/>
      <c r="F17" s="131" t="e">
        <f>E17/E18-1</f>
        <v>#DIV/0!</v>
      </c>
      <c r="G17" s="192"/>
      <c r="H17" s="127" t="e">
        <f>G17/G18-1</f>
        <v>#DIV/0!</v>
      </c>
      <c r="I17" s="192"/>
      <c r="J17" s="127" t="e">
        <f>I17/I18-1</f>
        <v>#DIV/0!</v>
      </c>
    </row>
    <row r="18" spans="1:10" ht="18" customHeight="1" hidden="1">
      <c r="A18" s="112"/>
      <c r="B18" s="110" t="e">
        <f>C18/#REF!</f>
        <v>#REF!</v>
      </c>
      <c r="C18" s="111">
        <f t="shared" si="0"/>
        <v>0</v>
      </c>
      <c r="D18" s="140"/>
      <c r="E18" s="191"/>
      <c r="F18" s="134"/>
      <c r="G18" s="191"/>
      <c r="H18" s="130"/>
      <c r="I18" s="191"/>
      <c r="J18" s="130"/>
    </row>
    <row r="19" spans="1:10" ht="25.5" customHeight="1" hidden="1">
      <c r="A19" s="106" t="s">
        <v>76</v>
      </c>
      <c r="B19" s="107" t="e">
        <f>C19/#REF!</f>
        <v>#REF!</v>
      </c>
      <c r="C19" s="108">
        <f t="shared" si="0"/>
        <v>0</v>
      </c>
      <c r="D19" s="137" t="e">
        <f>C19/C20-1</f>
        <v>#DIV/0!</v>
      </c>
      <c r="E19" s="192"/>
      <c r="F19" s="131" t="e">
        <f>E19/E20-1</f>
        <v>#DIV/0!</v>
      </c>
      <c r="G19" s="192"/>
      <c r="H19" s="127" t="e">
        <f>G19/G20-1</f>
        <v>#DIV/0!</v>
      </c>
      <c r="I19" s="192"/>
      <c r="J19" s="127" t="e">
        <f>I19/I20-1</f>
        <v>#DIV/0!</v>
      </c>
    </row>
    <row r="20" spans="1:10" ht="18" customHeight="1" hidden="1">
      <c r="A20" s="109"/>
      <c r="B20" s="110" t="e">
        <f>C20/#REF!</f>
        <v>#REF!</v>
      </c>
      <c r="C20" s="111">
        <f t="shared" si="0"/>
        <v>0</v>
      </c>
      <c r="D20" s="140"/>
      <c r="E20" s="191"/>
      <c r="F20" s="134"/>
      <c r="G20" s="191"/>
      <c r="H20" s="130"/>
      <c r="I20" s="191"/>
      <c r="J20" s="130"/>
    </row>
    <row r="21" spans="1:10" ht="25.5" customHeight="1" hidden="1">
      <c r="A21" s="112" t="s">
        <v>77</v>
      </c>
      <c r="B21" s="107" t="e">
        <f>C21/#REF!</f>
        <v>#REF!</v>
      </c>
      <c r="C21" s="108">
        <f t="shared" si="0"/>
        <v>0</v>
      </c>
      <c r="D21" s="137" t="e">
        <f>C21/C22-1</f>
        <v>#DIV/0!</v>
      </c>
      <c r="E21" s="192"/>
      <c r="F21" s="131" t="e">
        <f>E21/E22-1</f>
        <v>#DIV/0!</v>
      </c>
      <c r="G21" s="192"/>
      <c r="H21" s="127" t="e">
        <f>G21/G22-1</f>
        <v>#DIV/0!</v>
      </c>
      <c r="I21" s="192"/>
      <c r="J21" s="127" t="e">
        <f>I21/I22-1</f>
        <v>#DIV/0!</v>
      </c>
    </row>
    <row r="22" spans="1:10" ht="18" customHeight="1" hidden="1">
      <c r="A22" s="112"/>
      <c r="B22" s="110" t="e">
        <f>C22/#REF!</f>
        <v>#REF!</v>
      </c>
      <c r="C22" s="111">
        <f t="shared" si="0"/>
        <v>0</v>
      </c>
      <c r="D22" s="140"/>
      <c r="E22" s="191"/>
      <c r="F22" s="134"/>
      <c r="G22" s="191"/>
      <c r="H22" s="130"/>
      <c r="I22" s="191"/>
      <c r="J22" s="130"/>
    </row>
    <row r="23" spans="1:10" s="49" customFormat="1" ht="25.5" customHeight="1" hidden="1">
      <c r="A23" s="376" t="s">
        <v>1</v>
      </c>
      <c r="B23" s="178" t="e">
        <f>C23/#REF!</f>
        <v>#REF!</v>
      </c>
      <c r="C23" s="174">
        <f t="shared" si="0"/>
        <v>0</v>
      </c>
      <c r="D23" s="179" t="e">
        <f>C23/C24-1</f>
        <v>#DIV/0!</v>
      </c>
      <c r="E23" s="174">
        <f>E15+E17+E19+E21</f>
        <v>0</v>
      </c>
      <c r="F23" s="180" t="e">
        <f>E23/E24-1</f>
        <v>#DIV/0!</v>
      </c>
      <c r="G23" s="174">
        <f>G15+G17+G19+G21</f>
        <v>0</v>
      </c>
      <c r="H23" s="179" t="e">
        <f>G23/G24-1</f>
        <v>#DIV/0!</v>
      </c>
      <c r="I23" s="174">
        <f>I15+I17+I19+I21</f>
        <v>0</v>
      </c>
      <c r="J23" s="179" t="e">
        <f>I23/I24-1</f>
        <v>#DIV/0!</v>
      </c>
    </row>
    <row r="24" spans="1:10" s="49" customFormat="1" ht="12.75" hidden="1">
      <c r="A24" s="380"/>
      <c r="B24" s="236" t="e">
        <f>C24/#REF!</f>
        <v>#REF!</v>
      </c>
      <c r="C24" s="75">
        <f t="shared" si="0"/>
        <v>0</v>
      </c>
      <c r="D24" s="237"/>
      <c r="E24" s="75">
        <f>E16+E18+E20+E22</f>
        <v>0</v>
      </c>
      <c r="F24" s="238"/>
      <c r="G24" s="75">
        <f>G16+G18+G20+G22</f>
        <v>0</v>
      </c>
      <c r="H24" s="237"/>
      <c r="I24" s="75">
        <f>I16+I18+I20+I22</f>
        <v>0</v>
      </c>
      <c r="J24" s="237"/>
    </row>
    <row r="25" spans="1:10" s="51" customFormat="1" ht="18.75" customHeight="1">
      <c r="A25" s="387"/>
      <c r="B25" s="388"/>
      <c r="C25" s="388"/>
      <c r="D25" s="388"/>
      <c r="E25" s="388"/>
      <c r="F25" s="388"/>
      <c r="G25" s="388"/>
      <c r="H25" s="388"/>
      <c r="I25" s="388"/>
      <c r="J25" s="388"/>
    </row>
    <row r="26" spans="1:9" ht="29.25" customHeight="1">
      <c r="A26" s="50" t="s">
        <v>54</v>
      </c>
      <c r="C26" s="47"/>
      <c r="I26" s="97"/>
    </row>
    <row r="32" ht="12.75">
      <c r="E32" s="322"/>
    </row>
  </sheetData>
  <sheetProtection selectLockedCells="1"/>
  <mergeCells count="3">
    <mergeCell ref="A13:A14"/>
    <mergeCell ref="A23:A24"/>
    <mergeCell ref="A25:J25"/>
  </mergeCells>
  <printOptions horizontalCentered="1" verticalCentered="1"/>
  <pageMargins left="0.4724409448818898" right="0.2755905511811024" top="0.86" bottom="0.61" header="0.5118110236220472" footer="0.31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0">
    <pageSetUpPr fitToPage="1"/>
  </sheetPr>
  <dimension ref="A1:P111"/>
  <sheetViews>
    <sheetView showGridLines="0" showZeros="0" zoomScalePageLayoutView="0" workbookViewId="0" topLeftCell="A1">
      <pane xSplit="3" ySplit="3" topLeftCell="D34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R39" sqref="R39"/>
    </sheetView>
  </sheetViews>
  <sheetFormatPr defaultColWidth="9.00390625" defaultRowHeight="12.75"/>
  <cols>
    <col min="1" max="1" width="3.625" style="0" customWidth="1"/>
    <col min="2" max="2" width="35.75390625" style="36" customWidth="1"/>
    <col min="3" max="3" width="9.375" style="37" customWidth="1"/>
    <col min="4" max="8" width="6.00390625" style="38" customWidth="1"/>
    <col min="9" max="9" width="7.00390625" style="37" customWidth="1"/>
    <col min="10" max="15" width="6.00390625" style="38" customWidth="1"/>
    <col min="16" max="16" width="7.00390625" style="37" customWidth="1"/>
  </cols>
  <sheetData>
    <row r="1" spans="1:16" ht="29.25" customHeight="1">
      <c r="A1" s="389" t="s">
        <v>174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</row>
    <row r="2" spans="2:16" ht="12.75">
      <c r="B2" s="252" t="s">
        <v>173</v>
      </c>
      <c r="C2" s="285"/>
      <c r="D2" s="285"/>
      <c r="E2" s="285"/>
      <c r="F2" s="250"/>
      <c r="G2" s="250"/>
      <c r="H2" s="250"/>
      <c r="I2" s="251"/>
      <c r="J2" s="250"/>
      <c r="K2" s="250"/>
      <c r="L2" s="250"/>
      <c r="M2" s="250"/>
      <c r="N2" s="250"/>
      <c r="O2" s="250"/>
      <c r="P2" s="251"/>
    </row>
    <row r="3" spans="1:16" ht="88.5" customHeight="1">
      <c r="A3" s="390" t="s">
        <v>97</v>
      </c>
      <c r="B3" s="391"/>
      <c r="C3" s="39" t="s">
        <v>67</v>
      </c>
      <c r="D3" s="308" t="s">
        <v>71</v>
      </c>
      <c r="E3" s="315" t="s">
        <v>73</v>
      </c>
      <c r="F3" s="315" t="s">
        <v>74</v>
      </c>
      <c r="G3" s="336" t="s">
        <v>131</v>
      </c>
      <c r="H3" s="337" t="s">
        <v>132</v>
      </c>
      <c r="I3" s="253" t="s">
        <v>6</v>
      </c>
      <c r="J3" s="308" t="s">
        <v>72</v>
      </c>
      <c r="K3" s="315" t="s">
        <v>75</v>
      </c>
      <c r="L3" s="315" t="s">
        <v>76</v>
      </c>
      <c r="M3" s="315" t="s">
        <v>77</v>
      </c>
      <c r="N3" s="336" t="s">
        <v>133</v>
      </c>
      <c r="O3" s="338" t="s">
        <v>134</v>
      </c>
      <c r="P3" s="339" t="s">
        <v>7</v>
      </c>
    </row>
    <row r="4" spans="2:16" s="40" customFormat="1" ht="12.75">
      <c r="B4" s="203" t="s">
        <v>135</v>
      </c>
      <c r="C4" s="34">
        <f aca="true" t="shared" si="0" ref="C4:C35">I4+P4</f>
        <v>1</v>
      </c>
      <c r="D4" s="309"/>
      <c r="E4" s="316"/>
      <c r="F4" s="316"/>
      <c r="G4" s="316"/>
      <c r="H4" s="312"/>
      <c r="I4" s="244">
        <f aca="true" t="shared" si="1" ref="I4:I35">SUM(D4:H4)</f>
        <v>0</v>
      </c>
      <c r="J4" s="309"/>
      <c r="K4" s="316">
        <v>1</v>
      </c>
      <c r="L4" s="316"/>
      <c r="M4" s="316"/>
      <c r="N4" s="316"/>
      <c r="O4" s="340"/>
      <c r="P4" s="348">
        <f aca="true" t="shared" si="2" ref="P4:P35">SUM(J4:O4)</f>
        <v>1</v>
      </c>
    </row>
    <row r="5" spans="1:16" s="40" customFormat="1" ht="13.5" customHeight="1">
      <c r="A5" s="341"/>
      <c r="B5" s="342" t="s">
        <v>136</v>
      </c>
      <c r="C5" s="343">
        <f t="shared" si="0"/>
        <v>7</v>
      </c>
      <c r="D5" s="344"/>
      <c r="E5" s="345"/>
      <c r="F5" s="345">
        <v>5</v>
      </c>
      <c r="G5" s="345"/>
      <c r="H5" s="346"/>
      <c r="I5" s="343">
        <f t="shared" si="1"/>
        <v>5</v>
      </c>
      <c r="J5" s="344"/>
      <c r="K5" s="345"/>
      <c r="L5" s="345">
        <v>1</v>
      </c>
      <c r="M5" s="345"/>
      <c r="N5" s="345">
        <v>1</v>
      </c>
      <c r="O5" s="347"/>
      <c r="P5" s="348">
        <f t="shared" si="2"/>
        <v>2</v>
      </c>
    </row>
    <row r="6" spans="1:16" s="40" customFormat="1" ht="13.5" customHeight="1">
      <c r="A6" s="341"/>
      <c r="B6" s="342" t="s">
        <v>156</v>
      </c>
      <c r="C6" s="343">
        <f t="shared" si="0"/>
        <v>2</v>
      </c>
      <c r="D6" s="349"/>
      <c r="E6" s="350"/>
      <c r="F6" s="350"/>
      <c r="G6" s="350"/>
      <c r="H6" s="351"/>
      <c r="I6" s="352">
        <f t="shared" si="1"/>
        <v>0</v>
      </c>
      <c r="J6" s="349"/>
      <c r="K6" s="350"/>
      <c r="L6" s="350"/>
      <c r="M6" s="350">
        <v>2</v>
      </c>
      <c r="N6" s="350"/>
      <c r="O6" s="353"/>
      <c r="P6" s="348">
        <f t="shared" si="2"/>
        <v>2</v>
      </c>
    </row>
    <row r="7" spans="1:16" s="40" customFormat="1" ht="12.75">
      <c r="A7" s="341"/>
      <c r="B7" s="342" t="s">
        <v>137</v>
      </c>
      <c r="C7" s="343">
        <f t="shared" si="0"/>
        <v>1</v>
      </c>
      <c r="D7" s="344"/>
      <c r="E7" s="345"/>
      <c r="F7" s="345"/>
      <c r="G7" s="345"/>
      <c r="H7" s="346"/>
      <c r="I7" s="343">
        <f t="shared" si="1"/>
        <v>0</v>
      </c>
      <c r="J7" s="344"/>
      <c r="K7" s="345"/>
      <c r="L7" s="345"/>
      <c r="M7" s="345">
        <v>1</v>
      </c>
      <c r="N7" s="345"/>
      <c r="O7" s="347"/>
      <c r="P7" s="348">
        <f t="shared" si="2"/>
        <v>1</v>
      </c>
    </row>
    <row r="8" spans="1:16" s="40" customFormat="1" ht="12.75">
      <c r="A8" s="341"/>
      <c r="B8" s="342" t="s">
        <v>107</v>
      </c>
      <c r="C8" s="343">
        <f t="shared" si="0"/>
        <v>15</v>
      </c>
      <c r="D8" s="349"/>
      <c r="E8" s="350">
        <v>7</v>
      </c>
      <c r="F8" s="350"/>
      <c r="G8" s="350"/>
      <c r="H8" s="351"/>
      <c r="I8" s="352">
        <f t="shared" si="1"/>
        <v>7</v>
      </c>
      <c r="J8" s="349"/>
      <c r="K8" s="350"/>
      <c r="L8" s="350">
        <v>4</v>
      </c>
      <c r="M8" s="350">
        <v>4</v>
      </c>
      <c r="N8" s="350"/>
      <c r="O8" s="353"/>
      <c r="P8" s="348">
        <f t="shared" si="2"/>
        <v>8</v>
      </c>
    </row>
    <row r="9" spans="1:16" s="40" customFormat="1" ht="12.75">
      <c r="A9" s="341"/>
      <c r="B9" s="342" t="s">
        <v>157</v>
      </c>
      <c r="C9" s="343">
        <f t="shared" si="0"/>
        <v>1</v>
      </c>
      <c r="D9" s="344"/>
      <c r="E9" s="345"/>
      <c r="F9" s="345"/>
      <c r="G9" s="345"/>
      <c r="H9" s="346"/>
      <c r="I9" s="343">
        <f t="shared" si="1"/>
        <v>0</v>
      </c>
      <c r="J9" s="344"/>
      <c r="K9" s="345"/>
      <c r="L9" s="345"/>
      <c r="M9" s="345">
        <v>1</v>
      </c>
      <c r="N9" s="345"/>
      <c r="O9" s="347"/>
      <c r="P9" s="348">
        <f t="shared" si="2"/>
        <v>1</v>
      </c>
    </row>
    <row r="10" spans="1:16" s="40" customFormat="1" ht="12.75">
      <c r="A10" s="341"/>
      <c r="B10" s="342" t="s">
        <v>108</v>
      </c>
      <c r="C10" s="343">
        <f t="shared" si="0"/>
        <v>6</v>
      </c>
      <c r="D10" s="349">
        <v>1</v>
      </c>
      <c r="E10" s="350"/>
      <c r="F10" s="350"/>
      <c r="G10" s="350"/>
      <c r="H10" s="351">
        <v>3</v>
      </c>
      <c r="I10" s="352">
        <f t="shared" si="1"/>
        <v>4</v>
      </c>
      <c r="J10" s="349"/>
      <c r="K10" s="350"/>
      <c r="L10" s="350">
        <v>1</v>
      </c>
      <c r="M10" s="350">
        <v>1</v>
      </c>
      <c r="N10" s="350"/>
      <c r="O10" s="353"/>
      <c r="P10" s="348">
        <f t="shared" si="2"/>
        <v>2</v>
      </c>
    </row>
    <row r="11" spans="1:16" s="40" customFormat="1" ht="12" customHeight="1">
      <c r="A11" s="341"/>
      <c r="B11" s="342" t="s">
        <v>109</v>
      </c>
      <c r="C11" s="343">
        <f t="shared" si="0"/>
        <v>2</v>
      </c>
      <c r="D11" s="344"/>
      <c r="E11" s="345"/>
      <c r="F11" s="345"/>
      <c r="G11" s="345"/>
      <c r="H11" s="346"/>
      <c r="I11" s="343">
        <f t="shared" si="1"/>
        <v>0</v>
      </c>
      <c r="J11" s="344"/>
      <c r="K11" s="345"/>
      <c r="L11" s="345"/>
      <c r="M11" s="345"/>
      <c r="N11" s="345">
        <v>1</v>
      </c>
      <c r="O11" s="347">
        <v>1</v>
      </c>
      <c r="P11" s="348">
        <f t="shared" si="2"/>
        <v>2</v>
      </c>
    </row>
    <row r="12" spans="1:16" s="40" customFormat="1" ht="12.75">
      <c r="A12" s="341"/>
      <c r="B12" s="342" t="s">
        <v>138</v>
      </c>
      <c r="C12" s="343">
        <f t="shared" si="0"/>
        <v>1</v>
      </c>
      <c r="D12" s="349"/>
      <c r="E12" s="350"/>
      <c r="F12" s="350"/>
      <c r="G12" s="350"/>
      <c r="H12" s="351"/>
      <c r="I12" s="352">
        <f t="shared" si="1"/>
        <v>0</v>
      </c>
      <c r="J12" s="349"/>
      <c r="K12" s="350"/>
      <c r="L12" s="350"/>
      <c r="M12" s="350">
        <v>1</v>
      </c>
      <c r="N12" s="350"/>
      <c r="O12" s="353"/>
      <c r="P12" s="348">
        <f t="shared" si="2"/>
        <v>1</v>
      </c>
    </row>
    <row r="13" spans="1:16" s="40" customFormat="1" ht="12.75">
      <c r="A13" s="341"/>
      <c r="B13" s="342" t="s">
        <v>158</v>
      </c>
      <c r="C13" s="343">
        <f t="shared" si="0"/>
        <v>1</v>
      </c>
      <c r="D13" s="344"/>
      <c r="E13" s="345"/>
      <c r="F13" s="345"/>
      <c r="G13" s="345"/>
      <c r="H13" s="346"/>
      <c r="I13" s="343">
        <f t="shared" si="1"/>
        <v>0</v>
      </c>
      <c r="J13" s="344"/>
      <c r="K13" s="345"/>
      <c r="L13" s="345">
        <v>1</v>
      </c>
      <c r="M13" s="345"/>
      <c r="N13" s="345"/>
      <c r="O13" s="347"/>
      <c r="P13" s="348">
        <f t="shared" si="2"/>
        <v>1</v>
      </c>
    </row>
    <row r="14" spans="1:16" s="40" customFormat="1" ht="12.75">
      <c r="A14" s="341"/>
      <c r="B14" s="342" t="s">
        <v>139</v>
      </c>
      <c r="C14" s="343">
        <f t="shared" si="0"/>
        <v>1</v>
      </c>
      <c r="D14" s="349"/>
      <c r="E14" s="350"/>
      <c r="F14" s="350"/>
      <c r="G14" s="350"/>
      <c r="H14" s="351"/>
      <c r="I14" s="352">
        <f t="shared" si="1"/>
        <v>0</v>
      </c>
      <c r="J14" s="349"/>
      <c r="K14" s="350"/>
      <c r="L14" s="350">
        <v>1</v>
      </c>
      <c r="M14" s="350"/>
      <c r="N14" s="350"/>
      <c r="O14" s="353"/>
      <c r="P14" s="348">
        <f t="shared" si="2"/>
        <v>1</v>
      </c>
    </row>
    <row r="15" spans="1:16" s="40" customFormat="1" ht="12.75">
      <c r="A15" s="341"/>
      <c r="B15" s="342" t="s">
        <v>110</v>
      </c>
      <c r="C15" s="343">
        <f t="shared" si="0"/>
        <v>40</v>
      </c>
      <c r="D15" s="344"/>
      <c r="E15" s="345">
        <v>2</v>
      </c>
      <c r="F15" s="345">
        <v>6</v>
      </c>
      <c r="G15" s="345"/>
      <c r="H15" s="346"/>
      <c r="I15" s="343">
        <f t="shared" si="1"/>
        <v>8</v>
      </c>
      <c r="J15" s="344"/>
      <c r="K15" s="345"/>
      <c r="L15" s="345">
        <v>10</v>
      </c>
      <c r="M15" s="345">
        <v>20</v>
      </c>
      <c r="N15" s="345">
        <v>2</v>
      </c>
      <c r="O15" s="347"/>
      <c r="P15" s="348">
        <f t="shared" si="2"/>
        <v>32</v>
      </c>
    </row>
    <row r="16" spans="1:16" s="40" customFormat="1" ht="12.75">
      <c r="A16" s="341"/>
      <c r="B16" s="342" t="s">
        <v>140</v>
      </c>
      <c r="C16" s="343">
        <f t="shared" si="0"/>
        <v>1</v>
      </c>
      <c r="D16" s="349"/>
      <c r="E16" s="350"/>
      <c r="F16" s="350"/>
      <c r="G16" s="350"/>
      <c r="H16" s="351"/>
      <c r="I16" s="352">
        <f t="shared" si="1"/>
        <v>0</v>
      </c>
      <c r="J16" s="349"/>
      <c r="K16" s="350"/>
      <c r="L16" s="350">
        <v>1</v>
      </c>
      <c r="M16" s="350"/>
      <c r="N16" s="350"/>
      <c r="O16" s="353"/>
      <c r="P16" s="348">
        <f t="shared" si="2"/>
        <v>1</v>
      </c>
    </row>
    <row r="17" spans="1:16" s="40" customFormat="1" ht="12.75">
      <c r="A17" s="341"/>
      <c r="B17" s="342" t="s">
        <v>159</v>
      </c>
      <c r="C17" s="343">
        <f t="shared" si="0"/>
        <v>1</v>
      </c>
      <c r="D17" s="344"/>
      <c r="E17" s="345"/>
      <c r="F17" s="345"/>
      <c r="G17" s="345"/>
      <c r="H17" s="346"/>
      <c r="I17" s="343">
        <f t="shared" si="1"/>
        <v>0</v>
      </c>
      <c r="J17" s="344"/>
      <c r="K17" s="345"/>
      <c r="L17" s="345">
        <v>1</v>
      </c>
      <c r="M17" s="345"/>
      <c r="N17" s="345"/>
      <c r="O17" s="347"/>
      <c r="P17" s="348">
        <f t="shared" si="2"/>
        <v>1</v>
      </c>
    </row>
    <row r="18" spans="1:16" s="40" customFormat="1" ht="12.75">
      <c r="A18" s="341"/>
      <c r="B18" s="342" t="s">
        <v>141</v>
      </c>
      <c r="C18" s="343">
        <f t="shared" si="0"/>
        <v>1</v>
      </c>
      <c r="D18" s="349"/>
      <c r="E18" s="350"/>
      <c r="F18" s="350"/>
      <c r="G18" s="350"/>
      <c r="H18" s="351"/>
      <c r="I18" s="352">
        <f t="shared" si="1"/>
        <v>0</v>
      </c>
      <c r="J18" s="349"/>
      <c r="K18" s="350"/>
      <c r="L18" s="350"/>
      <c r="M18" s="350">
        <v>1</v>
      </c>
      <c r="N18" s="350"/>
      <c r="O18" s="353"/>
      <c r="P18" s="348">
        <f t="shared" si="2"/>
        <v>1</v>
      </c>
    </row>
    <row r="19" spans="1:16" s="40" customFormat="1" ht="12.75">
      <c r="A19" s="341"/>
      <c r="B19" s="342" t="s">
        <v>111</v>
      </c>
      <c r="C19" s="343">
        <f t="shared" si="0"/>
        <v>4</v>
      </c>
      <c r="D19" s="349"/>
      <c r="E19" s="350"/>
      <c r="F19" s="350"/>
      <c r="G19" s="350"/>
      <c r="H19" s="351">
        <v>1</v>
      </c>
      <c r="I19" s="352">
        <f t="shared" si="1"/>
        <v>1</v>
      </c>
      <c r="J19" s="349"/>
      <c r="K19" s="350"/>
      <c r="L19" s="350"/>
      <c r="M19" s="350">
        <v>3</v>
      </c>
      <c r="N19" s="350"/>
      <c r="O19" s="353"/>
      <c r="P19" s="348">
        <f t="shared" si="2"/>
        <v>3</v>
      </c>
    </row>
    <row r="20" spans="1:16" s="40" customFormat="1" ht="12.75">
      <c r="A20" s="341"/>
      <c r="B20" s="342" t="s">
        <v>112</v>
      </c>
      <c r="C20" s="343">
        <f t="shared" si="0"/>
        <v>3</v>
      </c>
      <c r="D20" s="344"/>
      <c r="E20" s="345"/>
      <c r="F20" s="345"/>
      <c r="G20" s="345"/>
      <c r="H20" s="346">
        <v>2</v>
      </c>
      <c r="I20" s="343">
        <f t="shared" si="1"/>
        <v>2</v>
      </c>
      <c r="J20" s="344"/>
      <c r="K20" s="345"/>
      <c r="L20" s="345"/>
      <c r="M20" s="345">
        <v>1</v>
      </c>
      <c r="N20" s="345"/>
      <c r="O20" s="347"/>
      <c r="P20" s="348">
        <f t="shared" si="2"/>
        <v>1</v>
      </c>
    </row>
    <row r="21" spans="1:16" s="40" customFormat="1" ht="12.75">
      <c r="A21" s="341"/>
      <c r="B21" s="342" t="s">
        <v>113</v>
      </c>
      <c r="C21" s="343">
        <f t="shared" si="0"/>
        <v>4</v>
      </c>
      <c r="D21" s="349"/>
      <c r="E21" s="350"/>
      <c r="F21" s="350"/>
      <c r="G21" s="350"/>
      <c r="H21" s="351"/>
      <c r="I21" s="352">
        <f t="shared" si="1"/>
        <v>0</v>
      </c>
      <c r="J21" s="349"/>
      <c r="K21" s="350"/>
      <c r="L21" s="350"/>
      <c r="M21" s="350">
        <v>3</v>
      </c>
      <c r="N21" s="350"/>
      <c r="O21" s="353">
        <v>1</v>
      </c>
      <c r="P21" s="348">
        <f t="shared" si="2"/>
        <v>4</v>
      </c>
    </row>
    <row r="22" spans="1:16" s="40" customFormat="1" ht="12.75">
      <c r="A22" s="341"/>
      <c r="B22" s="342" t="s">
        <v>114</v>
      </c>
      <c r="C22" s="343">
        <f t="shared" si="0"/>
        <v>1</v>
      </c>
      <c r="D22" s="344"/>
      <c r="E22" s="345"/>
      <c r="F22" s="345"/>
      <c r="G22" s="345"/>
      <c r="H22" s="346"/>
      <c r="I22" s="343">
        <f t="shared" si="1"/>
        <v>0</v>
      </c>
      <c r="J22" s="344"/>
      <c r="K22" s="345"/>
      <c r="L22" s="345"/>
      <c r="M22" s="345">
        <v>1</v>
      </c>
      <c r="N22" s="345"/>
      <c r="O22" s="347"/>
      <c r="P22" s="348">
        <f t="shared" si="2"/>
        <v>1</v>
      </c>
    </row>
    <row r="23" spans="1:16" s="40" customFormat="1" ht="11.25" customHeight="1">
      <c r="A23" s="341"/>
      <c r="B23" s="342" t="s">
        <v>115</v>
      </c>
      <c r="C23" s="343">
        <f t="shared" si="0"/>
        <v>2</v>
      </c>
      <c r="D23" s="349"/>
      <c r="E23" s="350"/>
      <c r="F23" s="350"/>
      <c r="G23" s="350"/>
      <c r="H23" s="351"/>
      <c r="I23" s="352">
        <f t="shared" si="1"/>
        <v>0</v>
      </c>
      <c r="J23" s="349"/>
      <c r="K23" s="350"/>
      <c r="L23" s="350">
        <v>1</v>
      </c>
      <c r="M23" s="350">
        <v>1</v>
      </c>
      <c r="N23" s="350"/>
      <c r="O23" s="353"/>
      <c r="P23" s="348">
        <f t="shared" si="2"/>
        <v>2</v>
      </c>
    </row>
    <row r="24" spans="1:16" s="40" customFormat="1" ht="12.75">
      <c r="A24" s="341"/>
      <c r="B24" s="342" t="s">
        <v>116</v>
      </c>
      <c r="C24" s="343">
        <f t="shared" si="0"/>
        <v>1</v>
      </c>
      <c r="D24" s="344"/>
      <c r="E24" s="345">
        <v>1</v>
      </c>
      <c r="F24" s="345"/>
      <c r="G24" s="345"/>
      <c r="H24" s="346"/>
      <c r="I24" s="343">
        <f t="shared" si="1"/>
        <v>1</v>
      </c>
      <c r="J24" s="344"/>
      <c r="K24" s="345"/>
      <c r="L24" s="345"/>
      <c r="M24" s="345"/>
      <c r="N24" s="345"/>
      <c r="O24" s="347"/>
      <c r="P24" s="348">
        <f t="shared" si="2"/>
        <v>0</v>
      </c>
    </row>
    <row r="25" spans="1:16" s="40" customFormat="1" ht="12.75">
      <c r="A25" s="341"/>
      <c r="B25" s="342" t="s">
        <v>117</v>
      </c>
      <c r="C25" s="343">
        <f t="shared" si="0"/>
        <v>2</v>
      </c>
      <c r="D25" s="349"/>
      <c r="E25" s="350"/>
      <c r="F25" s="350"/>
      <c r="G25" s="350"/>
      <c r="H25" s="351"/>
      <c r="I25" s="352">
        <f t="shared" si="1"/>
        <v>0</v>
      </c>
      <c r="J25" s="349"/>
      <c r="K25" s="350"/>
      <c r="L25" s="350"/>
      <c r="M25" s="350">
        <v>2</v>
      </c>
      <c r="N25" s="350"/>
      <c r="O25" s="353"/>
      <c r="P25" s="348">
        <f t="shared" si="2"/>
        <v>2</v>
      </c>
    </row>
    <row r="26" spans="1:16" s="40" customFormat="1" ht="12.75">
      <c r="A26" s="341"/>
      <c r="B26" s="342" t="s">
        <v>142</v>
      </c>
      <c r="C26" s="343">
        <f t="shared" si="0"/>
        <v>2</v>
      </c>
      <c r="D26" s="344"/>
      <c r="E26" s="345"/>
      <c r="F26" s="345"/>
      <c r="G26" s="345"/>
      <c r="H26" s="346"/>
      <c r="I26" s="343">
        <f t="shared" si="1"/>
        <v>0</v>
      </c>
      <c r="J26" s="344"/>
      <c r="K26" s="345"/>
      <c r="L26" s="345"/>
      <c r="M26" s="345">
        <v>2</v>
      </c>
      <c r="N26" s="345"/>
      <c r="O26" s="347"/>
      <c r="P26" s="348">
        <f t="shared" si="2"/>
        <v>2</v>
      </c>
    </row>
    <row r="27" spans="1:16" s="40" customFormat="1" ht="12.75">
      <c r="A27" s="341"/>
      <c r="B27" s="342" t="s">
        <v>143</v>
      </c>
      <c r="C27" s="343">
        <f t="shared" si="0"/>
        <v>1</v>
      </c>
      <c r="D27" s="349"/>
      <c r="E27" s="350"/>
      <c r="F27" s="350"/>
      <c r="G27" s="350"/>
      <c r="H27" s="351"/>
      <c r="I27" s="352">
        <f t="shared" si="1"/>
        <v>0</v>
      </c>
      <c r="J27" s="349"/>
      <c r="K27" s="350"/>
      <c r="L27" s="350"/>
      <c r="M27" s="350">
        <v>1</v>
      </c>
      <c r="N27" s="350"/>
      <c r="O27" s="353"/>
      <c r="P27" s="348">
        <f t="shared" si="2"/>
        <v>1</v>
      </c>
    </row>
    <row r="28" spans="1:16" s="40" customFormat="1" ht="12.75">
      <c r="A28" s="341"/>
      <c r="B28" s="342" t="s">
        <v>118</v>
      </c>
      <c r="C28" s="343">
        <f t="shared" si="0"/>
        <v>4</v>
      </c>
      <c r="D28" s="344"/>
      <c r="E28" s="345"/>
      <c r="F28" s="345"/>
      <c r="G28" s="345"/>
      <c r="H28" s="346"/>
      <c r="I28" s="343">
        <f t="shared" si="1"/>
        <v>0</v>
      </c>
      <c r="J28" s="344"/>
      <c r="K28" s="345"/>
      <c r="L28" s="345"/>
      <c r="M28" s="345">
        <v>2</v>
      </c>
      <c r="N28" s="345"/>
      <c r="O28" s="347">
        <v>2</v>
      </c>
      <c r="P28" s="348">
        <f t="shared" si="2"/>
        <v>4</v>
      </c>
    </row>
    <row r="29" spans="1:16" s="40" customFormat="1" ht="12.75">
      <c r="A29" s="341"/>
      <c r="B29" s="342" t="s">
        <v>144</v>
      </c>
      <c r="C29" s="343">
        <f t="shared" si="0"/>
        <v>1</v>
      </c>
      <c r="D29" s="349"/>
      <c r="E29" s="350"/>
      <c r="F29" s="350"/>
      <c r="G29" s="350"/>
      <c r="H29" s="351"/>
      <c r="I29" s="352">
        <f t="shared" si="1"/>
        <v>0</v>
      </c>
      <c r="J29" s="349"/>
      <c r="K29" s="350"/>
      <c r="L29" s="350">
        <v>1</v>
      </c>
      <c r="M29" s="350"/>
      <c r="N29" s="350"/>
      <c r="O29" s="353"/>
      <c r="P29" s="348">
        <f t="shared" si="2"/>
        <v>1</v>
      </c>
    </row>
    <row r="30" spans="1:16" s="40" customFormat="1" ht="12.75">
      <c r="A30" s="341"/>
      <c r="B30" s="342" t="s">
        <v>119</v>
      </c>
      <c r="C30" s="343">
        <f t="shared" si="0"/>
        <v>21</v>
      </c>
      <c r="D30" s="344">
        <v>1</v>
      </c>
      <c r="E30" s="345"/>
      <c r="F30" s="345">
        <v>5</v>
      </c>
      <c r="G30" s="345"/>
      <c r="H30" s="346"/>
      <c r="I30" s="343">
        <f t="shared" si="1"/>
        <v>6</v>
      </c>
      <c r="J30" s="344">
        <v>2</v>
      </c>
      <c r="K30" s="345">
        <v>3</v>
      </c>
      <c r="L30" s="345">
        <v>7</v>
      </c>
      <c r="M30" s="345">
        <v>3</v>
      </c>
      <c r="N30" s="345"/>
      <c r="O30" s="347"/>
      <c r="P30" s="348">
        <f t="shared" si="2"/>
        <v>15</v>
      </c>
    </row>
    <row r="31" spans="1:16" s="40" customFormat="1" ht="12.75">
      <c r="A31" s="341"/>
      <c r="B31" s="342" t="s">
        <v>160</v>
      </c>
      <c r="C31" s="343">
        <f t="shared" si="0"/>
        <v>1</v>
      </c>
      <c r="D31" s="349"/>
      <c r="E31" s="350"/>
      <c r="F31" s="350"/>
      <c r="G31" s="350"/>
      <c r="H31" s="351"/>
      <c r="I31" s="352">
        <f t="shared" si="1"/>
        <v>0</v>
      </c>
      <c r="J31" s="349"/>
      <c r="K31" s="350"/>
      <c r="L31" s="350"/>
      <c r="M31" s="350">
        <v>1</v>
      </c>
      <c r="N31" s="350"/>
      <c r="O31" s="353"/>
      <c r="P31" s="348">
        <f t="shared" si="2"/>
        <v>1</v>
      </c>
    </row>
    <row r="32" spans="1:16" s="40" customFormat="1" ht="12.75">
      <c r="A32" s="341"/>
      <c r="B32" s="342" t="s">
        <v>145</v>
      </c>
      <c r="C32" s="343">
        <f t="shared" si="0"/>
        <v>1</v>
      </c>
      <c r="D32" s="344"/>
      <c r="E32" s="345"/>
      <c r="F32" s="345"/>
      <c r="G32" s="345"/>
      <c r="H32" s="346"/>
      <c r="I32" s="343">
        <f t="shared" si="1"/>
        <v>0</v>
      </c>
      <c r="J32" s="344"/>
      <c r="K32" s="345"/>
      <c r="L32" s="345"/>
      <c r="M32" s="345">
        <v>1</v>
      </c>
      <c r="N32" s="345"/>
      <c r="O32" s="347"/>
      <c r="P32" s="348">
        <f t="shared" si="2"/>
        <v>1</v>
      </c>
    </row>
    <row r="33" spans="1:16" s="40" customFormat="1" ht="12.75">
      <c r="A33" s="341"/>
      <c r="B33" s="342" t="s">
        <v>161</v>
      </c>
      <c r="C33" s="343">
        <f t="shared" si="0"/>
        <v>2</v>
      </c>
      <c r="D33" s="349"/>
      <c r="E33" s="350"/>
      <c r="F33" s="350"/>
      <c r="G33" s="350"/>
      <c r="H33" s="351"/>
      <c r="I33" s="352">
        <f t="shared" si="1"/>
        <v>0</v>
      </c>
      <c r="J33" s="349"/>
      <c r="K33" s="350"/>
      <c r="L33" s="350"/>
      <c r="M33" s="350">
        <v>2</v>
      </c>
      <c r="N33" s="350"/>
      <c r="O33" s="353"/>
      <c r="P33" s="348">
        <f t="shared" si="2"/>
        <v>2</v>
      </c>
    </row>
    <row r="34" spans="1:16" s="40" customFormat="1" ht="12.75">
      <c r="A34" s="341"/>
      <c r="B34" s="342" t="s">
        <v>120</v>
      </c>
      <c r="C34" s="343">
        <f t="shared" si="0"/>
        <v>8</v>
      </c>
      <c r="D34" s="344"/>
      <c r="E34" s="345"/>
      <c r="F34" s="345"/>
      <c r="G34" s="345"/>
      <c r="H34" s="346">
        <v>3</v>
      </c>
      <c r="I34" s="343">
        <f t="shared" si="1"/>
        <v>3</v>
      </c>
      <c r="J34" s="344"/>
      <c r="K34" s="345"/>
      <c r="L34" s="345">
        <v>2</v>
      </c>
      <c r="M34" s="345">
        <v>1</v>
      </c>
      <c r="N34" s="345"/>
      <c r="O34" s="347">
        <v>2</v>
      </c>
      <c r="P34" s="348">
        <f t="shared" si="2"/>
        <v>5</v>
      </c>
    </row>
    <row r="35" spans="1:16" s="40" customFormat="1" ht="12.75">
      <c r="A35" s="341"/>
      <c r="B35" s="342" t="s">
        <v>162</v>
      </c>
      <c r="C35" s="343">
        <f t="shared" si="0"/>
        <v>1</v>
      </c>
      <c r="D35" s="349"/>
      <c r="E35" s="350"/>
      <c r="F35" s="350"/>
      <c r="G35" s="350"/>
      <c r="H35" s="351"/>
      <c r="I35" s="352">
        <f t="shared" si="1"/>
        <v>0</v>
      </c>
      <c r="J35" s="349"/>
      <c r="K35" s="350"/>
      <c r="L35" s="350"/>
      <c r="M35" s="350">
        <v>1</v>
      </c>
      <c r="N35" s="350"/>
      <c r="O35" s="353"/>
      <c r="P35" s="348">
        <f t="shared" si="2"/>
        <v>1</v>
      </c>
    </row>
    <row r="36" spans="2:16" s="40" customFormat="1" ht="12.75">
      <c r="B36" s="342" t="s">
        <v>121</v>
      </c>
      <c r="C36" s="343">
        <f aca="true" t="shared" si="3" ref="C36:C67">I36+P36</f>
        <v>4</v>
      </c>
      <c r="D36" s="344"/>
      <c r="E36" s="345"/>
      <c r="F36" s="345"/>
      <c r="G36" s="345"/>
      <c r="H36" s="346"/>
      <c r="I36" s="343">
        <f aca="true" t="shared" si="4" ref="I36:I67">SUM(D36:H36)</f>
        <v>0</v>
      </c>
      <c r="J36" s="344"/>
      <c r="K36" s="345"/>
      <c r="L36" s="345">
        <v>1</v>
      </c>
      <c r="M36" s="345">
        <v>2</v>
      </c>
      <c r="N36" s="345"/>
      <c r="O36" s="347">
        <v>1</v>
      </c>
      <c r="P36" s="348">
        <f>SUM(J36:O36)</f>
        <v>4</v>
      </c>
    </row>
    <row r="37" spans="1:16" s="40" customFormat="1" ht="12.75">
      <c r="A37" s="341"/>
      <c r="B37" s="342" t="s">
        <v>122</v>
      </c>
      <c r="C37" s="343">
        <f t="shared" si="3"/>
        <v>54</v>
      </c>
      <c r="D37" s="344">
        <v>3</v>
      </c>
      <c r="E37" s="345">
        <v>2</v>
      </c>
      <c r="F37" s="345">
        <v>2</v>
      </c>
      <c r="G37" s="345"/>
      <c r="H37" s="346"/>
      <c r="I37" s="343">
        <f>SUM(D37:H37)</f>
        <v>7</v>
      </c>
      <c r="J37" s="344"/>
      <c r="K37" s="345">
        <v>8</v>
      </c>
      <c r="L37" s="345">
        <v>3</v>
      </c>
      <c r="M37" s="345">
        <v>29</v>
      </c>
      <c r="N37" s="345">
        <v>7</v>
      </c>
      <c r="O37" s="347"/>
      <c r="P37" s="348">
        <f>SUM(J37:O37)</f>
        <v>47</v>
      </c>
    </row>
    <row r="38" spans="1:16" s="40" customFormat="1" ht="12.75">
      <c r="A38" s="341"/>
      <c r="B38" s="342" t="s">
        <v>163</v>
      </c>
      <c r="C38" s="343">
        <f t="shared" si="3"/>
        <v>3</v>
      </c>
      <c r="D38" s="344"/>
      <c r="E38" s="345"/>
      <c r="F38" s="345"/>
      <c r="G38" s="345"/>
      <c r="H38" s="346"/>
      <c r="I38" s="343">
        <f t="shared" si="4"/>
        <v>0</v>
      </c>
      <c r="J38" s="344"/>
      <c r="K38" s="345"/>
      <c r="L38" s="345">
        <v>3</v>
      </c>
      <c r="M38" s="345"/>
      <c r="N38" s="345"/>
      <c r="O38" s="347"/>
      <c r="P38" s="348">
        <f aca="true" t="shared" si="5" ref="P38:P48">SUM(J38:O38)</f>
        <v>3</v>
      </c>
    </row>
    <row r="39" spans="1:16" s="40" customFormat="1" ht="12.75">
      <c r="A39" s="341"/>
      <c r="B39" s="342" t="s">
        <v>146</v>
      </c>
      <c r="C39" s="343">
        <f t="shared" si="3"/>
        <v>3</v>
      </c>
      <c r="D39" s="349"/>
      <c r="E39" s="350"/>
      <c r="F39" s="350"/>
      <c r="G39" s="350"/>
      <c r="H39" s="351"/>
      <c r="I39" s="352">
        <f t="shared" si="4"/>
        <v>0</v>
      </c>
      <c r="J39" s="349"/>
      <c r="K39" s="350"/>
      <c r="L39" s="350"/>
      <c r="M39" s="350">
        <v>3</v>
      </c>
      <c r="N39" s="350"/>
      <c r="O39" s="353"/>
      <c r="P39" s="354">
        <f t="shared" si="5"/>
        <v>3</v>
      </c>
    </row>
    <row r="40" spans="1:16" s="40" customFormat="1" ht="12.75">
      <c r="A40" s="341"/>
      <c r="B40" s="342" t="s">
        <v>123</v>
      </c>
      <c r="C40" s="343">
        <f t="shared" si="3"/>
        <v>1</v>
      </c>
      <c r="D40" s="344"/>
      <c r="E40" s="345"/>
      <c r="F40" s="345"/>
      <c r="G40" s="345"/>
      <c r="H40" s="346"/>
      <c r="I40" s="343">
        <f t="shared" si="4"/>
        <v>0</v>
      </c>
      <c r="J40" s="344"/>
      <c r="K40" s="345"/>
      <c r="L40" s="345"/>
      <c r="M40" s="345">
        <v>1</v>
      </c>
      <c r="N40" s="345"/>
      <c r="O40" s="347"/>
      <c r="P40" s="348">
        <f t="shared" si="5"/>
        <v>1</v>
      </c>
    </row>
    <row r="41" spans="1:16" s="40" customFormat="1" ht="12.75">
      <c r="A41" s="341"/>
      <c r="B41" s="342" t="s">
        <v>164</v>
      </c>
      <c r="C41" s="343">
        <f t="shared" si="3"/>
        <v>3</v>
      </c>
      <c r="D41" s="349"/>
      <c r="E41" s="350"/>
      <c r="F41" s="350"/>
      <c r="G41" s="350"/>
      <c r="H41" s="351"/>
      <c r="I41" s="352">
        <f t="shared" si="4"/>
        <v>0</v>
      </c>
      <c r="J41" s="349"/>
      <c r="K41" s="350"/>
      <c r="L41" s="350"/>
      <c r="M41" s="350">
        <v>3</v>
      </c>
      <c r="N41" s="350"/>
      <c r="O41" s="353"/>
      <c r="P41" s="354">
        <f t="shared" si="5"/>
        <v>3</v>
      </c>
    </row>
    <row r="42" spans="1:16" s="40" customFormat="1" ht="12.75">
      <c r="A42" s="341"/>
      <c r="B42" s="342" t="s">
        <v>124</v>
      </c>
      <c r="C42" s="343">
        <f t="shared" si="3"/>
        <v>18</v>
      </c>
      <c r="D42" s="344"/>
      <c r="E42" s="345">
        <v>2</v>
      </c>
      <c r="F42" s="345"/>
      <c r="G42" s="345">
        <v>1</v>
      </c>
      <c r="H42" s="346">
        <v>2</v>
      </c>
      <c r="I42" s="343">
        <f t="shared" si="4"/>
        <v>5</v>
      </c>
      <c r="J42" s="344"/>
      <c r="K42" s="345"/>
      <c r="L42" s="345">
        <v>2</v>
      </c>
      <c r="M42" s="345">
        <v>11</v>
      </c>
      <c r="N42" s="345"/>
      <c r="O42" s="347"/>
      <c r="P42" s="348">
        <f t="shared" si="5"/>
        <v>13</v>
      </c>
    </row>
    <row r="43" spans="1:16" s="40" customFormat="1" ht="12.75">
      <c r="A43" s="341"/>
      <c r="B43" s="342" t="s">
        <v>125</v>
      </c>
      <c r="C43" s="343">
        <f t="shared" si="3"/>
        <v>346</v>
      </c>
      <c r="D43" s="349"/>
      <c r="E43" s="350"/>
      <c r="F43" s="350">
        <v>193</v>
      </c>
      <c r="G43" s="350"/>
      <c r="H43" s="351">
        <v>3</v>
      </c>
      <c r="I43" s="352">
        <f t="shared" si="4"/>
        <v>196</v>
      </c>
      <c r="J43" s="349"/>
      <c r="K43" s="350">
        <v>15</v>
      </c>
      <c r="L43" s="350">
        <v>73</v>
      </c>
      <c r="M43" s="350">
        <v>58</v>
      </c>
      <c r="N43" s="350">
        <v>2</v>
      </c>
      <c r="O43" s="353">
        <v>2</v>
      </c>
      <c r="P43" s="354">
        <f t="shared" si="5"/>
        <v>150</v>
      </c>
    </row>
    <row r="44" spans="1:16" s="40" customFormat="1" ht="12.75">
      <c r="A44" s="341"/>
      <c r="B44" s="342" t="s">
        <v>165</v>
      </c>
      <c r="C44" s="343">
        <f t="shared" si="3"/>
        <v>1</v>
      </c>
      <c r="D44" s="344">
        <v>1</v>
      </c>
      <c r="E44" s="345"/>
      <c r="F44" s="345"/>
      <c r="G44" s="345"/>
      <c r="H44" s="346"/>
      <c r="I44" s="343">
        <f t="shared" si="4"/>
        <v>1</v>
      </c>
      <c r="J44" s="344"/>
      <c r="K44" s="345"/>
      <c r="L44" s="345"/>
      <c r="M44" s="345"/>
      <c r="N44" s="345"/>
      <c r="O44" s="347"/>
      <c r="P44" s="348">
        <f t="shared" si="5"/>
        <v>0</v>
      </c>
    </row>
    <row r="45" spans="1:16" s="40" customFormat="1" ht="12" customHeight="1">
      <c r="A45" s="341"/>
      <c r="B45" s="342" t="s">
        <v>166</v>
      </c>
      <c r="C45" s="343">
        <f t="shared" si="3"/>
        <v>2</v>
      </c>
      <c r="D45" s="349"/>
      <c r="E45" s="350"/>
      <c r="F45" s="350"/>
      <c r="G45" s="350"/>
      <c r="H45" s="351"/>
      <c r="I45" s="352">
        <f t="shared" si="4"/>
        <v>0</v>
      </c>
      <c r="J45" s="349"/>
      <c r="K45" s="350"/>
      <c r="L45" s="350"/>
      <c r="M45" s="350">
        <v>2</v>
      </c>
      <c r="N45" s="350"/>
      <c r="O45" s="353"/>
      <c r="P45" s="354">
        <f t="shared" si="5"/>
        <v>2</v>
      </c>
    </row>
    <row r="46" spans="1:16" s="40" customFormat="1" ht="12.75">
      <c r="A46" s="341"/>
      <c r="B46" s="342" t="s">
        <v>126</v>
      </c>
      <c r="C46" s="343">
        <f t="shared" si="3"/>
        <v>8</v>
      </c>
      <c r="D46" s="344"/>
      <c r="E46" s="345"/>
      <c r="F46" s="345"/>
      <c r="G46" s="345"/>
      <c r="H46" s="346">
        <v>1</v>
      </c>
      <c r="I46" s="343">
        <f t="shared" si="4"/>
        <v>1</v>
      </c>
      <c r="J46" s="344"/>
      <c r="K46" s="345"/>
      <c r="L46" s="345">
        <v>3</v>
      </c>
      <c r="M46" s="345">
        <v>3</v>
      </c>
      <c r="N46" s="345"/>
      <c r="O46" s="347">
        <v>1</v>
      </c>
      <c r="P46" s="348">
        <f t="shared" si="5"/>
        <v>7</v>
      </c>
    </row>
    <row r="47" spans="1:16" s="40" customFormat="1" ht="12.75">
      <c r="A47" s="341"/>
      <c r="B47" s="342" t="s">
        <v>127</v>
      </c>
      <c r="C47" s="343">
        <f t="shared" si="3"/>
        <v>1</v>
      </c>
      <c r="D47" s="344"/>
      <c r="E47" s="345"/>
      <c r="F47" s="345"/>
      <c r="G47" s="345"/>
      <c r="H47" s="346"/>
      <c r="I47" s="343">
        <f t="shared" si="4"/>
        <v>0</v>
      </c>
      <c r="J47" s="344"/>
      <c r="K47" s="345"/>
      <c r="L47" s="345"/>
      <c r="M47" s="345">
        <v>1</v>
      </c>
      <c r="N47" s="345"/>
      <c r="O47" s="347"/>
      <c r="P47" s="348">
        <f t="shared" si="5"/>
        <v>1</v>
      </c>
    </row>
    <row r="48" spans="2:16" s="40" customFormat="1" ht="12.75">
      <c r="B48" s="342" t="s">
        <v>167</v>
      </c>
      <c r="C48" s="343">
        <f t="shared" si="3"/>
        <v>1</v>
      </c>
      <c r="D48" s="349"/>
      <c r="E48" s="350"/>
      <c r="F48" s="350"/>
      <c r="G48" s="350"/>
      <c r="H48" s="351"/>
      <c r="I48" s="352">
        <f t="shared" si="4"/>
        <v>0</v>
      </c>
      <c r="J48" s="349"/>
      <c r="K48" s="350"/>
      <c r="L48" s="350"/>
      <c r="M48" s="350">
        <v>1</v>
      </c>
      <c r="N48" s="350"/>
      <c r="O48" s="353"/>
      <c r="P48" s="354">
        <f t="shared" si="5"/>
        <v>1</v>
      </c>
    </row>
    <row r="49" spans="2:16" s="40" customFormat="1" ht="12.75" hidden="1">
      <c r="B49" s="342"/>
      <c r="C49" s="343">
        <f t="shared" si="3"/>
        <v>0</v>
      </c>
      <c r="D49" s="344"/>
      <c r="E49" s="345"/>
      <c r="F49" s="345"/>
      <c r="G49" s="345"/>
      <c r="H49" s="346"/>
      <c r="I49" s="343">
        <f t="shared" si="4"/>
        <v>0</v>
      </c>
      <c r="J49" s="344"/>
      <c r="K49" s="345"/>
      <c r="L49" s="345"/>
      <c r="M49" s="345"/>
      <c r="N49" s="345"/>
      <c r="O49" s="347"/>
      <c r="P49" s="348">
        <f aca="true" t="shared" si="6" ref="P49:P56">SUM(J49:M49)</f>
        <v>0</v>
      </c>
    </row>
    <row r="50" spans="2:16" s="40" customFormat="1" ht="12.75" hidden="1">
      <c r="B50" s="342"/>
      <c r="C50" s="343">
        <f t="shared" si="3"/>
        <v>0</v>
      </c>
      <c r="D50" s="349"/>
      <c r="E50" s="350"/>
      <c r="F50" s="350"/>
      <c r="G50" s="350"/>
      <c r="H50" s="351"/>
      <c r="I50" s="352">
        <f t="shared" si="4"/>
        <v>0</v>
      </c>
      <c r="J50" s="349"/>
      <c r="K50" s="350"/>
      <c r="L50" s="350"/>
      <c r="M50" s="350"/>
      <c r="N50" s="350"/>
      <c r="O50" s="353"/>
      <c r="P50" s="354">
        <f t="shared" si="6"/>
        <v>0</v>
      </c>
    </row>
    <row r="51" spans="2:16" s="40" customFormat="1" ht="12.75" hidden="1">
      <c r="B51" s="342"/>
      <c r="C51" s="343">
        <f t="shared" si="3"/>
        <v>0</v>
      </c>
      <c r="D51" s="344"/>
      <c r="E51" s="345"/>
      <c r="F51" s="345"/>
      <c r="G51" s="345"/>
      <c r="H51" s="346"/>
      <c r="I51" s="343">
        <f t="shared" si="4"/>
        <v>0</v>
      </c>
      <c r="J51" s="344"/>
      <c r="K51" s="345"/>
      <c r="L51" s="345"/>
      <c r="M51" s="345"/>
      <c r="N51" s="345"/>
      <c r="O51" s="347"/>
      <c r="P51" s="348">
        <f t="shared" si="6"/>
        <v>0</v>
      </c>
    </row>
    <row r="52" spans="2:16" s="40" customFormat="1" ht="12.75" hidden="1">
      <c r="B52" s="342"/>
      <c r="C52" s="343">
        <f t="shared" si="3"/>
        <v>0</v>
      </c>
      <c r="D52" s="349"/>
      <c r="E52" s="350"/>
      <c r="F52" s="350"/>
      <c r="G52" s="350"/>
      <c r="H52" s="351"/>
      <c r="I52" s="352">
        <f t="shared" si="4"/>
        <v>0</v>
      </c>
      <c r="J52" s="349"/>
      <c r="K52" s="350"/>
      <c r="L52" s="350"/>
      <c r="M52" s="350"/>
      <c r="N52" s="350"/>
      <c r="O52" s="353"/>
      <c r="P52" s="354">
        <f t="shared" si="6"/>
        <v>0</v>
      </c>
    </row>
    <row r="53" spans="2:16" s="40" customFormat="1" ht="12.75" hidden="1">
      <c r="B53" s="342"/>
      <c r="C53" s="343">
        <f t="shared" si="3"/>
        <v>0</v>
      </c>
      <c r="D53" s="344"/>
      <c r="E53" s="345"/>
      <c r="F53" s="345"/>
      <c r="G53" s="345"/>
      <c r="H53" s="346"/>
      <c r="I53" s="343">
        <f t="shared" si="4"/>
        <v>0</v>
      </c>
      <c r="J53" s="344"/>
      <c r="K53" s="345"/>
      <c r="L53" s="345"/>
      <c r="M53" s="345"/>
      <c r="N53" s="345"/>
      <c r="O53" s="347"/>
      <c r="P53" s="348">
        <f t="shared" si="6"/>
        <v>0</v>
      </c>
    </row>
    <row r="54" spans="2:16" s="40" customFormat="1" ht="12.75" hidden="1">
      <c r="B54" s="342"/>
      <c r="C54" s="343">
        <f t="shared" si="3"/>
        <v>0</v>
      </c>
      <c r="D54" s="349"/>
      <c r="E54" s="350"/>
      <c r="F54" s="350"/>
      <c r="G54" s="350"/>
      <c r="H54" s="351"/>
      <c r="I54" s="352">
        <f t="shared" si="4"/>
        <v>0</v>
      </c>
      <c r="J54" s="349"/>
      <c r="K54" s="350"/>
      <c r="L54" s="350"/>
      <c r="M54" s="350"/>
      <c r="N54" s="350"/>
      <c r="O54" s="353"/>
      <c r="P54" s="354">
        <f t="shared" si="6"/>
        <v>0</v>
      </c>
    </row>
    <row r="55" spans="2:16" s="40" customFormat="1" ht="12.75" hidden="1">
      <c r="B55" s="342"/>
      <c r="C55" s="343">
        <f t="shared" si="3"/>
        <v>0</v>
      </c>
      <c r="D55" s="344"/>
      <c r="E55" s="345"/>
      <c r="F55" s="345"/>
      <c r="G55" s="345"/>
      <c r="H55" s="346"/>
      <c r="I55" s="343">
        <f t="shared" si="4"/>
        <v>0</v>
      </c>
      <c r="J55" s="344"/>
      <c r="K55" s="345"/>
      <c r="L55" s="345"/>
      <c r="M55" s="345"/>
      <c r="N55" s="345"/>
      <c r="O55" s="347"/>
      <c r="P55" s="348">
        <f t="shared" si="6"/>
        <v>0</v>
      </c>
    </row>
    <row r="56" spans="2:16" s="40" customFormat="1" ht="12.75" hidden="1">
      <c r="B56" s="342"/>
      <c r="C56" s="343">
        <f t="shared" si="3"/>
        <v>0</v>
      </c>
      <c r="D56" s="349"/>
      <c r="E56" s="350"/>
      <c r="F56" s="350"/>
      <c r="G56" s="350"/>
      <c r="H56" s="351"/>
      <c r="I56" s="352">
        <f t="shared" si="4"/>
        <v>0</v>
      </c>
      <c r="J56" s="349"/>
      <c r="K56" s="350"/>
      <c r="L56" s="350"/>
      <c r="M56" s="350"/>
      <c r="N56" s="350"/>
      <c r="O56" s="353"/>
      <c r="P56" s="354">
        <f t="shared" si="6"/>
        <v>0</v>
      </c>
    </row>
    <row r="57" spans="2:16" s="40" customFormat="1" ht="12.75" hidden="1">
      <c r="B57" s="342"/>
      <c r="C57" s="343">
        <f t="shared" si="3"/>
        <v>0</v>
      </c>
      <c r="D57" s="344"/>
      <c r="E57" s="345"/>
      <c r="F57" s="345"/>
      <c r="G57" s="345"/>
      <c r="H57" s="346"/>
      <c r="I57" s="343">
        <f t="shared" si="4"/>
        <v>0</v>
      </c>
      <c r="J57" s="344"/>
      <c r="K57" s="345"/>
      <c r="L57" s="345"/>
      <c r="M57" s="345"/>
      <c r="N57" s="345"/>
      <c r="O57" s="347"/>
      <c r="P57" s="348">
        <f aca="true" t="shared" si="7" ref="P57:P86">SUM(J57:M57)</f>
        <v>0</v>
      </c>
    </row>
    <row r="58" spans="2:16" s="40" customFormat="1" ht="12.75" hidden="1">
      <c r="B58" s="342"/>
      <c r="C58" s="343">
        <f t="shared" si="3"/>
        <v>0</v>
      </c>
      <c r="D58" s="349"/>
      <c r="E58" s="350"/>
      <c r="F58" s="350"/>
      <c r="G58" s="350"/>
      <c r="H58" s="351"/>
      <c r="I58" s="352">
        <f t="shared" si="4"/>
        <v>0</v>
      </c>
      <c r="J58" s="349"/>
      <c r="K58" s="350"/>
      <c r="L58" s="350"/>
      <c r="M58" s="350"/>
      <c r="N58" s="350"/>
      <c r="O58" s="353"/>
      <c r="P58" s="354">
        <f t="shared" si="7"/>
        <v>0</v>
      </c>
    </row>
    <row r="59" spans="2:16" s="40" customFormat="1" ht="12.75" hidden="1">
      <c r="B59" s="342"/>
      <c r="C59" s="343">
        <f t="shared" si="3"/>
        <v>0</v>
      </c>
      <c r="D59" s="344"/>
      <c r="E59" s="345"/>
      <c r="F59" s="345"/>
      <c r="G59" s="345"/>
      <c r="H59" s="346"/>
      <c r="I59" s="343">
        <f t="shared" si="4"/>
        <v>0</v>
      </c>
      <c r="J59" s="344"/>
      <c r="K59" s="345"/>
      <c r="L59" s="345"/>
      <c r="M59" s="345"/>
      <c r="N59" s="345"/>
      <c r="O59" s="347"/>
      <c r="P59" s="348">
        <f t="shared" si="7"/>
        <v>0</v>
      </c>
    </row>
    <row r="60" spans="2:16" s="40" customFormat="1" ht="12.75" hidden="1">
      <c r="B60" s="342"/>
      <c r="C60" s="343">
        <f t="shared" si="3"/>
        <v>0</v>
      </c>
      <c r="D60" s="349"/>
      <c r="E60" s="350"/>
      <c r="F60" s="350"/>
      <c r="G60" s="350"/>
      <c r="H60" s="351"/>
      <c r="I60" s="352">
        <f t="shared" si="4"/>
        <v>0</v>
      </c>
      <c r="J60" s="349"/>
      <c r="K60" s="350"/>
      <c r="L60" s="350"/>
      <c r="M60" s="350"/>
      <c r="N60" s="350"/>
      <c r="O60" s="353"/>
      <c r="P60" s="354">
        <f t="shared" si="7"/>
        <v>0</v>
      </c>
    </row>
    <row r="61" spans="2:16" s="40" customFormat="1" ht="12.75" hidden="1">
      <c r="B61" s="342"/>
      <c r="C61" s="343">
        <f t="shared" si="3"/>
        <v>0</v>
      </c>
      <c r="D61" s="344"/>
      <c r="E61" s="345"/>
      <c r="F61" s="345"/>
      <c r="G61" s="345"/>
      <c r="H61" s="346"/>
      <c r="I61" s="343">
        <f t="shared" si="4"/>
        <v>0</v>
      </c>
      <c r="J61" s="344"/>
      <c r="K61" s="345"/>
      <c r="L61" s="345"/>
      <c r="M61" s="345"/>
      <c r="N61" s="345"/>
      <c r="O61" s="347"/>
      <c r="P61" s="348">
        <f t="shared" si="7"/>
        <v>0</v>
      </c>
    </row>
    <row r="62" spans="2:16" s="40" customFormat="1" ht="12.75" hidden="1">
      <c r="B62" s="342"/>
      <c r="C62" s="343">
        <f t="shared" si="3"/>
        <v>0</v>
      </c>
      <c r="D62" s="349"/>
      <c r="E62" s="350"/>
      <c r="F62" s="350"/>
      <c r="G62" s="350"/>
      <c r="H62" s="351"/>
      <c r="I62" s="352">
        <f t="shared" si="4"/>
        <v>0</v>
      </c>
      <c r="J62" s="349"/>
      <c r="K62" s="350"/>
      <c r="L62" s="350"/>
      <c r="M62" s="350"/>
      <c r="N62" s="350"/>
      <c r="O62" s="353"/>
      <c r="P62" s="354">
        <f t="shared" si="7"/>
        <v>0</v>
      </c>
    </row>
    <row r="63" spans="2:16" s="40" customFormat="1" ht="12.75" hidden="1">
      <c r="B63" s="342"/>
      <c r="C63" s="343">
        <f t="shared" si="3"/>
        <v>0</v>
      </c>
      <c r="D63" s="344"/>
      <c r="E63" s="345"/>
      <c r="F63" s="345"/>
      <c r="G63" s="345"/>
      <c r="H63" s="346"/>
      <c r="I63" s="343">
        <f t="shared" si="4"/>
        <v>0</v>
      </c>
      <c r="J63" s="344"/>
      <c r="K63" s="345"/>
      <c r="L63" s="345"/>
      <c r="M63" s="345"/>
      <c r="N63" s="345"/>
      <c r="O63" s="347"/>
      <c r="P63" s="348">
        <f t="shared" si="7"/>
        <v>0</v>
      </c>
    </row>
    <row r="64" spans="2:16" s="40" customFormat="1" ht="12.75" hidden="1">
      <c r="B64" s="342"/>
      <c r="C64" s="343">
        <f t="shared" si="3"/>
        <v>0</v>
      </c>
      <c r="D64" s="349"/>
      <c r="E64" s="350"/>
      <c r="F64" s="350"/>
      <c r="G64" s="350"/>
      <c r="H64" s="351"/>
      <c r="I64" s="352">
        <f t="shared" si="4"/>
        <v>0</v>
      </c>
      <c r="J64" s="349"/>
      <c r="K64" s="350"/>
      <c r="L64" s="350"/>
      <c r="M64" s="350"/>
      <c r="N64" s="350"/>
      <c r="O64" s="353"/>
      <c r="P64" s="354">
        <f t="shared" si="7"/>
        <v>0</v>
      </c>
    </row>
    <row r="65" spans="2:16" s="40" customFormat="1" ht="12.75" hidden="1">
      <c r="B65" s="342"/>
      <c r="C65" s="343">
        <f t="shared" si="3"/>
        <v>0</v>
      </c>
      <c r="D65" s="344"/>
      <c r="E65" s="345"/>
      <c r="F65" s="345"/>
      <c r="G65" s="345"/>
      <c r="H65" s="346"/>
      <c r="I65" s="343">
        <f t="shared" si="4"/>
        <v>0</v>
      </c>
      <c r="J65" s="344"/>
      <c r="K65" s="345"/>
      <c r="L65" s="345"/>
      <c r="M65" s="345"/>
      <c r="N65" s="345"/>
      <c r="O65" s="347"/>
      <c r="P65" s="348">
        <f t="shared" si="7"/>
        <v>0</v>
      </c>
    </row>
    <row r="66" spans="2:16" s="40" customFormat="1" ht="12.75" hidden="1">
      <c r="B66" s="342"/>
      <c r="C66" s="343">
        <f t="shared" si="3"/>
        <v>0</v>
      </c>
      <c r="D66" s="349"/>
      <c r="E66" s="350"/>
      <c r="F66" s="350"/>
      <c r="G66" s="350"/>
      <c r="H66" s="351"/>
      <c r="I66" s="352">
        <f t="shared" si="4"/>
        <v>0</v>
      </c>
      <c r="J66" s="349"/>
      <c r="K66" s="350"/>
      <c r="L66" s="350"/>
      <c r="M66" s="350"/>
      <c r="N66" s="350"/>
      <c r="O66" s="353"/>
      <c r="P66" s="354">
        <f t="shared" si="7"/>
        <v>0</v>
      </c>
    </row>
    <row r="67" spans="2:16" s="40" customFormat="1" ht="12.75" hidden="1">
      <c r="B67" s="342"/>
      <c r="C67" s="343">
        <f t="shared" si="3"/>
        <v>0</v>
      </c>
      <c r="D67" s="344"/>
      <c r="E67" s="345"/>
      <c r="F67" s="345"/>
      <c r="G67" s="345"/>
      <c r="H67" s="346"/>
      <c r="I67" s="343">
        <f t="shared" si="4"/>
        <v>0</v>
      </c>
      <c r="J67" s="344"/>
      <c r="K67" s="345"/>
      <c r="L67" s="345"/>
      <c r="M67" s="345"/>
      <c r="N67" s="345"/>
      <c r="O67" s="347"/>
      <c r="P67" s="348">
        <f t="shared" si="7"/>
        <v>0</v>
      </c>
    </row>
    <row r="68" spans="2:16" s="40" customFormat="1" ht="12.75" hidden="1">
      <c r="B68" s="342"/>
      <c r="C68" s="343">
        <f aca="true" t="shared" si="8" ref="C68:C99">I68+P68</f>
        <v>0</v>
      </c>
      <c r="D68" s="349"/>
      <c r="E68" s="350"/>
      <c r="F68" s="350"/>
      <c r="G68" s="350"/>
      <c r="H68" s="351"/>
      <c r="I68" s="352">
        <f aca="true" t="shared" si="9" ref="I68:I86">SUM(D68:H68)</f>
        <v>0</v>
      </c>
      <c r="J68" s="349"/>
      <c r="K68" s="350"/>
      <c r="L68" s="350"/>
      <c r="M68" s="350"/>
      <c r="N68" s="350"/>
      <c r="O68" s="353"/>
      <c r="P68" s="354">
        <f t="shared" si="7"/>
        <v>0</v>
      </c>
    </row>
    <row r="69" spans="2:16" s="40" customFormat="1" ht="12.75" hidden="1">
      <c r="B69" s="342"/>
      <c r="C69" s="343">
        <f t="shared" si="8"/>
        <v>0</v>
      </c>
      <c r="D69" s="344"/>
      <c r="E69" s="345"/>
      <c r="F69" s="345"/>
      <c r="G69" s="345"/>
      <c r="H69" s="346"/>
      <c r="I69" s="343">
        <f t="shared" si="9"/>
        <v>0</v>
      </c>
      <c r="J69" s="344"/>
      <c r="K69" s="345"/>
      <c r="L69" s="345"/>
      <c r="M69" s="345"/>
      <c r="N69" s="345"/>
      <c r="O69" s="347"/>
      <c r="P69" s="348">
        <f t="shared" si="7"/>
        <v>0</v>
      </c>
    </row>
    <row r="70" spans="2:16" s="40" customFormat="1" ht="12.75" hidden="1">
      <c r="B70" s="342"/>
      <c r="C70" s="343">
        <f t="shared" si="8"/>
        <v>0</v>
      </c>
      <c r="D70" s="349"/>
      <c r="E70" s="350"/>
      <c r="F70" s="350"/>
      <c r="G70" s="350"/>
      <c r="H70" s="351"/>
      <c r="I70" s="352">
        <f t="shared" si="9"/>
        <v>0</v>
      </c>
      <c r="J70" s="349"/>
      <c r="K70" s="350"/>
      <c r="L70" s="350"/>
      <c r="M70" s="350"/>
      <c r="N70" s="350"/>
      <c r="O70" s="353"/>
      <c r="P70" s="354">
        <f t="shared" si="7"/>
        <v>0</v>
      </c>
    </row>
    <row r="71" spans="2:16" s="40" customFormat="1" ht="12.75" hidden="1">
      <c r="B71" s="342"/>
      <c r="C71" s="343">
        <f t="shared" si="8"/>
        <v>0</v>
      </c>
      <c r="D71" s="344"/>
      <c r="E71" s="345"/>
      <c r="F71" s="345"/>
      <c r="G71" s="345"/>
      <c r="H71" s="346"/>
      <c r="I71" s="343">
        <f t="shared" si="9"/>
        <v>0</v>
      </c>
      <c r="J71" s="344"/>
      <c r="K71" s="345"/>
      <c r="L71" s="345"/>
      <c r="M71" s="345"/>
      <c r="N71" s="345"/>
      <c r="O71" s="347"/>
      <c r="P71" s="348">
        <f t="shared" si="7"/>
        <v>0</v>
      </c>
    </row>
    <row r="72" spans="2:16" s="40" customFormat="1" ht="12.75" hidden="1">
      <c r="B72" s="342"/>
      <c r="C72" s="343">
        <f t="shared" si="8"/>
        <v>0</v>
      </c>
      <c r="D72" s="349"/>
      <c r="E72" s="350"/>
      <c r="F72" s="350"/>
      <c r="G72" s="350"/>
      <c r="H72" s="351"/>
      <c r="I72" s="352">
        <f t="shared" si="9"/>
        <v>0</v>
      </c>
      <c r="J72" s="349"/>
      <c r="K72" s="350"/>
      <c r="L72" s="350"/>
      <c r="M72" s="350"/>
      <c r="N72" s="350"/>
      <c r="O72" s="353"/>
      <c r="P72" s="354">
        <f t="shared" si="7"/>
        <v>0</v>
      </c>
    </row>
    <row r="73" spans="2:16" s="40" customFormat="1" ht="12.75" hidden="1">
      <c r="B73" s="342"/>
      <c r="C73" s="343">
        <f t="shared" si="8"/>
        <v>0</v>
      </c>
      <c r="D73" s="344"/>
      <c r="E73" s="345"/>
      <c r="F73" s="345"/>
      <c r="G73" s="345"/>
      <c r="H73" s="346"/>
      <c r="I73" s="343">
        <f t="shared" si="9"/>
        <v>0</v>
      </c>
      <c r="J73" s="344"/>
      <c r="K73" s="345"/>
      <c r="L73" s="345"/>
      <c r="M73" s="345"/>
      <c r="N73" s="345"/>
      <c r="O73" s="347"/>
      <c r="P73" s="348">
        <f t="shared" si="7"/>
        <v>0</v>
      </c>
    </row>
    <row r="74" spans="2:16" s="40" customFormat="1" ht="12.75" hidden="1">
      <c r="B74" s="342"/>
      <c r="C74" s="343">
        <f t="shared" si="8"/>
        <v>0</v>
      </c>
      <c r="D74" s="349"/>
      <c r="E74" s="350"/>
      <c r="F74" s="350"/>
      <c r="G74" s="350"/>
      <c r="H74" s="351"/>
      <c r="I74" s="352">
        <f t="shared" si="9"/>
        <v>0</v>
      </c>
      <c r="J74" s="349"/>
      <c r="K74" s="350"/>
      <c r="L74" s="350"/>
      <c r="M74" s="350"/>
      <c r="N74" s="350"/>
      <c r="O74" s="353"/>
      <c r="P74" s="354">
        <f t="shared" si="7"/>
        <v>0</v>
      </c>
    </row>
    <row r="75" spans="2:16" s="40" customFormat="1" ht="12.75" hidden="1">
      <c r="B75" s="342"/>
      <c r="C75" s="343">
        <f t="shared" si="8"/>
        <v>0</v>
      </c>
      <c r="D75" s="344"/>
      <c r="E75" s="345"/>
      <c r="F75" s="345"/>
      <c r="G75" s="345"/>
      <c r="H75" s="346"/>
      <c r="I75" s="343">
        <f t="shared" si="9"/>
        <v>0</v>
      </c>
      <c r="J75" s="344"/>
      <c r="K75" s="345"/>
      <c r="L75" s="345"/>
      <c r="M75" s="345"/>
      <c r="N75" s="345"/>
      <c r="O75" s="347"/>
      <c r="P75" s="348">
        <f t="shared" si="7"/>
        <v>0</v>
      </c>
    </row>
    <row r="76" spans="2:16" s="40" customFormat="1" ht="12.75" hidden="1">
      <c r="B76" s="342"/>
      <c r="C76" s="343">
        <f t="shared" si="8"/>
        <v>0</v>
      </c>
      <c r="D76" s="349"/>
      <c r="E76" s="350"/>
      <c r="F76" s="350"/>
      <c r="G76" s="350"/>
      <c r="H76" s="351"/>
      <c r="I76" s="352">
        <f t="shared" si="9"/>
        <v>0</v>
      </c>
      <c r="J76" s="349"/>
      <c r="K76" s="350"/>
      <c r="L76" s="350"/>
      <c r="M76" s="350"/>
      <c r="N76" s="350"/>
      <c r="O76" s="353"/>
      <c r="P76" s="354">
        <f t="shared" si="7"/>
        <v>0</v>
      </c>
    </row>
    <row r="77" spans="2:16" s="40" customFormat="1" ht="12.75" hidden="1">
      <c r="B77" s="342"/>
      <c r="C77" s="343">
        <f t="shared" si="8"/>
        <v>0</v>
      </c>
      <c r="D77" s="344"/>
      <c r="E77" s="345"/>
      <c r="F77" s="345"/>
      <c r="G77" s="345"/>
      <c r="H77" s="346"/>
      <c r="I77" s="343">
        <f t="shared" si="9"/>
        <v>0</v>
      </c>
      <c r="J77" s="344"/>
      <c r="K77" s="345"/>
      <c r="L77" s="345"/>
      <c r="M77" s="345"/>
      <c r="N77" s="345"/>
      <c r="O77" s="347"/>
      <c r="P77" s="348">
        <f t="shared" si="7"/>
        <v>0</v>
      </c>
    </row>
    <row r="78" spans="2:16" s="40" customFormat="1" ht="12.75" hidden="1">
      <c r="B78" s="342"/>
      <c r="C78" s="343">
        <f t="shared" si="8"/>
        <v>0</v>
      </c>
      <c r="D78" s="349"/>
      <c r="E78" s="350"/>
      <c r="F78" s="350"/>
      <c r="G78" s="350"/>
      <c r="H78" s="351"/>
      <c r="I78" s="352">
        <f t="shared" si="9"/>
        <v>0</v>
      </c>
      <c r="J78" s="349"/>
      <c r="K78" s="350"/>
      <c r="L78" s="350"/>
      <c r="M78" s="350"/>
      <c r="N78" s="350"/>
      <c r="O78" s="353"/>
      <c r="P78" s="354">
        <f t="shared" si="7"/>
        <v>0</v>
      </c>
    </row>
    <row r="79" spans="2:16" s="40" customFormat="1" ht="12.75" hidden="1">
      <c r="B79" s="342"/>
      <c r="C79" s="343">
        <f t="shared" si="8"/>
        <v>0</v>
      </c>
      <c r="D79" s="344"/>
      <c r="E79" s="345"/>
      <c r="F79" s="345"/>
      <c r="G79" s="345"/>
      <c r="H79" s="346"/>
      <c r="I79" s="343">
        <f t="shared" si="9"/>
        <v>0</v>
      </c>
      <c r="J79" s="344"/>
      <c r="K79" s="345"/>
      <c r="L79" s="345"/>
      <c r="M79" s="345"/>
      <c r="N79" s="345"/>
      <c r="O79" s="347"/>
      <c r="P79" s="348">
        <f t="shared" si="7"/>
        <v>0</v>
      </c>
    </row>
    <row r="80" spans="2:16" s="40" customFormat="1" ht="12.75" hidden="1">
      <c r="B80" s="342"/>
      <c r="C80" s="343">
        <f t="shared" si="8"/>
        <v>0</v>
      </c>
      <c r="D80" s="349"/>
      <c r="E80" s="350"/>
      <c r="F80" s="350"/>
      <c r="G80" s="350"/>
      <c r="H80" s="351"/>
      <c r="I80" s="352">
        <f t="shared" si="9"/>
        <v>0</v>
      </c>
      <c r="J80" s="349"/>
      <c r="K80" s="350"/>
      <c r="L80" s="350"/>
      <c r="M80" s="350"/>
      <c r="N80" s="350"/>
      <c r="O80" s="353"/>
      <c r="P80" s="354">
        <f t="shared" si="7"/>
        <v>0</v>
      </c>
    </row>
    <row r="81" spans="2:16" s="40" customFormat="1" ht="12.75" hidden="1">
      <c r="B81" s="342"/>
      <c r="C81" s="343">
        <f t="shared" si="8"/>
        <v>0</v>
      </c>
      <c r="D81" s="344"/>
      <c r="E81" s="345"/>
      <c r="F81" s="345"/>
      <c r="G81" s="345"/>
      <c r="H81" s="346"/>
      <c r="I81" s="343">
        <f t="shared" si="9"/>
        <v>0</v>
      </c>
      <c r="J81" s="344"/>
      <c r="K81" s="345"/>
      <c r="L81" s="345"/>
      <c r="M81" s="345"/>
      <c r="N81" s="345"/>
      <c r="O81" s="347"/>
      <c r="P81" s="348">
        <f t="shared" si="7"/>
        <v>0</v>
      </c>
    </row>
    <row r="82" spans="2:16" s="40" customFormat="1" ht="12.75" hidden="1">
      <c r="B82" s="342"/>
      <c r="C82" s="343">
        <f t="shared" si="8"/>
        <v>0</v>
      </c>
      <c r="D82" s="349"/>
      <c r="E82" s="350"/>
      <c r="F82" s="350"/>
      <c r="G82" s="350"/>
      <c r="H82" s="351"/>
      <c r="I82" s="352">
        <f t="shared" si="9"/>
        <v>0</v>
      </c>
      <c r="J82" s="349"/>
      <c r="K82" s="350"/>
      <c r="L82" s="350"/>
      <c r="M82" s="350"/>
      <c r="N82" s="350"/>
      <c r="O82" s="353"/>
      <c r="P82" s="354">
        <f t="shared" si="7"/>
        <v>0</v>
      </c>
    </row>
    <row r="83" spans="2:16" s="40" customFormat="1" ht="12.75" hidden="1">
      <c r="B83" s="342"/>
      <c r="C83" s="343">
        <f t="shared" si="8"/>
        <v>0</v>
      </c>
      <c r="D83" s="344"/>
      <c r="E83" s="345"/>
      <c r="F83" s="345"/>
      <c r="G83" s="345"/>
      <c r="H83" s="346"/>
      <c r="I83" s="343">
        <f t="shared" si="9"/>
        <v>0</v>
      </c>
      <c r="J83" s="344"/>
      <c r="K83" s="345"/>
      <c r="L83" s="345"/>
      <c r="M83" s="345"/>
      <c r="N83" s="345"/>
      <c r="O83" s="347"/>
      <c r="P83" s="348">
        <f t="shared" si="7"/>
        <v>0</v>
      </c>
    </row>
    <row r="84" spans="2:16" s="40" customFormat="1" ht="12.75" hidden="1">
      <c r="B84" s="342"/>
      <c r="C84" s="343">
        <f t="shared" si="8"/>
        <v>0</v>
      </c>
      <c r="D84" s="349"/>
      <c r="E84" s="350"/>
      <c r="F84" s="350"/>
      <c r="G84" s="350"/>
      <c r="H84" s="351"/>
      <c r="I84" s="352">
        <f t="shared" si="9"/>
        <v>0</v>
      </c>
      <c r="J84" s="349"/>
      <c r="K84" s="350"/>
      <c r="L84" s="350"/>
      <c r="M84" s="350"/>
      <c r="N84" s="350"/>
      <c r="O84" s="353"/>
      <c r="P84" s="354">
        <f t="shared" si="7"/>
        <v>0</v>
      </c>
    </row>
    <row r="85" spans="2:16" s="40" customFormat="1" ht="12.75" hidden="1">
      <c r="B85" s="342"/>
      <c r="C85" s="343">
        <f t="shared" si="8"/>
        <v>0</v>
      </c>
      <c r="D85" s="344"/>
      <c r="E85" s="345"/>
      <c r="F85" s="345"/>
      <c r="G85" s="345"/>
      <c r="H85" s="346"/>
      <c r="I85" s="343">
        <f t="shared" si="9"/>
        <v>0</v>
      </c>
      <c r="J85" s="344"/>
      <c r="K85" s="345"/>
      <c r="L85" s="345"/>
      <c r="M85" s="345"/>
      <c r="N85" s="345"/>
      <c r="O85" s="347"/>
      <c r="P85" s="348">
        <f t="shared" si="7"/>
        <v>0</v>
      </c>
    </row>
    <row r="86" spans="2:16" s="40" customFormat="1" ht="12.75" hidden="1">
      <c r="B86" s="203"/>
      <c r="C86" s="34">
        <f t="shared" si="8"/>
        <v>0</v>
      </c>
      <c r="D86" s="309"/>
      <c r="E86" s="316"/>
      <c r="F86" s="316"/>
      <c r="G86" s="316"/>
      <c r="H86" s="312"/>
      <c r="I86" s="244">
        <f t="shared" si="9"/>
        <v>0</v>
      </c>
      <c r="J86" s="309">
        <v>0</v>
      </c>
      <c r="K86" s="316">
        <v>0</v>
      </c>
      <c r="L86" s="316">
        <v>0</v>
      </c>
      <c r="M86" s="316">
        <v>0</v>
      </c>
      <c r="N86" s="316">
        <v>0</v>
      </c>
      <c r="O86" s="340">
        <v>0</v>
      </c>
      <c r="P86" s="245">
        <f t="shared" si="7"/>
        <v>0</v>
      </c>
    </row>
    <row r="87" spans="1:16" s="307" customFormat="1" ht="21.75" customHeight="1">
      <c r="A87" s="394" t="s">
        <v>99</v>
      </c>
      <c r="B87" s="395"/>
      <c r="C87" s="296">
        <f>I87+P87</f>
        <v>585</v>
      </c>
      <c r="D87" s="310">
        <f>SUM(D4:D86)</f>
        <v>6</v>
      </c>
      <c r="E87" s="297">
        <f>SUM(E4:E86)</f>
        <v>14</v>
      </c>
      <c r="F87" s="297">
        <f aca="true" t="shared" si="10" ref="F87:O87">SUM(F4:F86)</f>
        <v>211</v>
      </c>
      <c r="G87" s="297">
        <f t="shared" si="10"/>
        <v>1</v>
      </c>
      <c r="H87" s="313">
        <f t="shared" si="10"/>
        <v>15</v>
      </c>
      <c r="I87" s="299">
        <f>SUM(I4:I86)</f>
        <v>247</v>
      </c>
      <c r="J87" s="310">
        <f t="shared" si="10"/>
        <v>2</v>
      </c>
      <c r="K87" s="297">
        <f t="shared" si="10"/>
        <v>27</v>
      </c>
      <c r="L87" s="297">
        <f t="shared" si="10"/>
        <v>116</v>
      </c>
      <c r="M87" s="297">
        <f t="shared" si="10"/>
        <v>170</v>
      </c>
      <c r="N87" s="297">
        <f t="shared" si="10"/>
        <v>13</v>
      </c>
      <c r="O87" s="298">
        <f t="shared" si="10"/>
        <v>10</v>
      </c>
      <c r="P87" s="305">
        <f>SUM(P4:P86)</f>
        <v>338</v>
      </c>
    </row>
    <row r="88" spans="2:16" s="40" customFormat="1" ht="12.75">
      <c r="B88" s="342" t="s">
        <v>128</v>
      </c>
      <c r="C88" s="343">
        <f t="shared" si="8"/>
        <v>2</v>
      </c>
      <c r="D88" s="344"/>
      <c r="E88" s="345">
        <v>2</v>
      </c>
      <c r="F88" s="345"/>
      <c r="G88" s="345"/>
      <c r="H88" s="346"/>
      <c r="I88" s="343">
        <f aca="true" t="shared" si="11" ref="I88:I107">SUM(D88:H88)</f>
        <v>2</v>
      </c>
      <c r="J88" s="344"/>
      <c r="K88" s="345"/>
      <c r="L88" s="345"/>
      <c r="M88" s="345"/>
      <c r="N88" s="345"/>
      <c r="O88" s="347"/>
      <c r="P88" s="348">
        <f>SUM(J88:O88)</f>
        <v>0</v>
      </c>
    </row>
    <row r="89" spans="1:16" s="40" customFormat="1" ht="12.75">
      <c r="A89" s="355"/>
      <c r="B89" s="342" t="s">
        <v>168</v>
      </c>
      <c r="C89" s="343">
        <f t="shared" si="8"/>
        <v>1</v>
      </c>
      <c r="D89" s="344"/>
      <c r="E89" s="345"/>
      <c r="F89" s="345"/>
      <c r="G89" s="345"/>
      <c r="H89" s="346">
        <v>1</v>
      </c>
      <c r="I89" s="343">
        <f t="shared" si="11"/>
        <v>1</v>
      </c>
      <c r="J89" s="344"/>
      <c r="K89" s="345"/>
      <c r="L89" s="345"/>
      <c r="M89" s="345"/>
      <c r="N89" s="345"/>
      <c r="O89" s="347"/>
      <c r="P89" s="348">
        <f>SUM(J89:O89)</f>
        <v>0</v>
      </c>
    </row>
    <row r="90" spans="1:16" s="40" customFormat="1" ht="12.75">
      <c r="A90" s="341"/>
      <c r="B90" s="342" t="s">
        <v>169</v>
      </c>
      <c r="C90" s="343">
        <f t="shared" si="8"/>
        <v>1</v>
      </c>
      <c r="D90" s="349"/>
      <c r="E90" s="350"/>
      <c r="F90" s="350"/>
      <c r="G90" s="350"/>
      <c r="H90" s="351"/>
      <c r="I90" s="352">
        <f t="shared" si="11"/>
        <v>0</v>
      </c>
      <c r="J90" s="349"/>
      <c r="K90" s="350"/>
      <c r="L90" s="350"/>
      <c r="M90" s="350">
        <v>1</v>
      </c>
      <c r="N90" s="350"/>
      <c r="O90" s="353"/>
      <c r="P90" s="354">
        <f aca="true" t="shared" si="12" ref="P90:P107">SUM(J90:M90)</f>
        <v>1</v>
      </c>
    </row>
    <row r="91" spans="1:16" s="40" customFormat="1" ht="12.75">
      <c r="A91" s="341"/>
      <c r="B91" s="342" t="s">
        <v>129</v>
      </c>
      <c r="C91" s="343">
        <f t="shared" si="8"/>
        <v>25</v>
      </c>
      <c r="D91" s="344">
        <v>4</v>
      </c>
      <c r="E91" s="345">
        <v>1</v>
      </c>
      <c r="F91" s="345">
        <v>11</v>
      </c>
      <c r="G91" s="345">
        <v>5</v>
      </c>
      <c r="H91" s="346">
        <v>1</v>
      </c>
      <c r="I91" s="343">
        <f t="shared" si="11"/>
        <v>22</v>
      </c>
      <c r="J91" s="344"/>
      <c r="K91" s="345"/>
      <c r="L91" s="345"/>
      <c r="M91" s="345">
        <v>3</v>
      </c>
      <c r="N91" s="345"/>
      <c r="O91" s="347"/>
      <c r="P91" s="348">
        <f t="shared" si="12"/>
        <v>3</v>
      </c>
    </row>
    <row r="92" spans="1:16" s="40" customFormat="1" ht="12.75" hidden="1">
      <c r="A92" s="341"/>
      <c r="B92" s="342"/>
      <c r="C92" s="343">
        <f t="shared" si="8"/>
        <v>0</v>
      </c>
      <c r="D92" s="349"/>
      <c r="E92" s="350"/>
      <c r="F92" s="350"/>
      <c r="G92" s="350"/>
      <c r="H92" s="351"/>
      <c r="I92" s="352">
        <f t="shared" si="11"/>
        <v>0</v>
      </c>
      <c r="J92" s="349"/>
      <c r="K92" s="350"/>
      <c r="L92" s="350"/>
      <c r="M92" s="350"/>
      <c r="N92" s="350"/>
      <c r="O92" s="353"/>
      <c r="P92" s="354">
        <f t="shared" si="12"/>
        <v>0</v>
      </c>
    </row>
    <row r="93" spans="1:16" s="40" customFormat="1" ht="12.75" hidden="1">
      <c r="A93" s="341"/>
      <c r="B93" s="342"/>
      <c r="C93" s="343">
        <f t="shared" si="8"/>
        <v>0</v>
      </c>
      <c r="D93" s="344"/>
      <c r="E93" s="345"/>
      <c r="F93" s="345"/>
      <c r="G93" s="345"/>
      <c r="H93" s="346"/>
      <c r="I93" s="343">
        <f t="shared" si="11"/>
        <v>0</v>
      </c>
      <c r="J93" s="344"/>
      <c r="K93" s="345"/>
      <c r="L93" s="345"/>
      <c r="M93" s="345"/>
      <c r="N93" s="345"/>
      <c r="O93" s="347"/>
      <c r="P93" s="348">
        <f t="shared" si="12"/>
        <v>0</v>
      </c>
    </row>
    <row r="94" spans="1:16" s="40" customFormat="1" ht="12.75" hidden="1">
      <c r="A94" s="341"/>
      <c r="B94" s="342"/>
      <c r="C94" s="343">
        <f t="shared" si="8"/>
        <v>0</v>
      </c>
      <c r="D94" s="349"/>
      <c r="E94" s="350"/>
      <c r="F94" s="350"/>
      <c r="G94" s="350"/>
      <c r="H94" s="351"/>
      <c r="I94" s="352">
        <f t="shared" si="11"/>
        <v>0</v>
      </c>
      <c r="J94" s="349"/>
      <c r="K94" s="350"/>
      <c r="L94" s="350"/>
      <c r="M94" s="350"/>
      <c r="N94" s="350"/>
      <c r="O94" s="353"/>
      <c r="P94" s="354">
        <f t="shared" si="12"/>
        <v>0</v>
      </c>
    </row>
    <row r="95" spans="1:16" s="40" customFormat="1" ht="12.75" hidden="1">
      <c r="A95" s="341"/>
      <c r="B95" s="342"/>
      <c r="C95" s="343">
        <f t="shared" si="8"/>
        <v>0</v>
      </c>
      <c r="D95" s="344"/>
      <c r="E95" s="345"/>
      <c r="F95" s="345"/>
      <c r="G95" s="345"/>
      <c r="H95" s="346"/>
      <c r="I95" s="343">
        <f t="shared" si="11"/>
        <v>0</v>
      </c>
      <c r="J95" s="344"/>
      <c r="K95" s="345"/>
      <c r="L95" s="345"/>
      <c r="M95" s="345"/>
      <c r="N95" s="345"/>
      <c r="O95" s="347"/>
      <c r="P95" s="348">
        <f t="shared" si="12"/>
        <v>0</v>
      </c>
    </row>
    <row r="96" spans="1:16" s="40" customFormat="1" ht="12.75" hidden="1">
      <c r="A96" s="341"/>
      <c r="B96" s="342"/>
      <c r="C96" s="343">
        <f t="shared" si="8"/>
        <v>0</v>
      </c>
      <c r="D96" s="344"/>
      <c r="E96" s="345"/>
      <c r="F96" s="345"/>
      <c r="G96" s="345"/>
      <c r="H96" s="346"/>
      <c r="I96" s="343">
        <f t="shared" si="11"/>
        <v>0</v>
      </c>
      <c r="J96" s="344"/>
      <c r="K96" s="345"/>
      <c r="L96" s="345"/>
      <c r="M96" s="345"/>
      <c r="N96" s="345"/>
      <c r="O96" s="347"/>
      <c r="P96" s="348">
        <f t="shared" si="12"/>
        <v>0</v>
      </c>
    </row>
    <row r="97" spans="1:16" s="40" customFormat="1" ht="12.75" hidden="1">
      <c r="A97" s="341"/>
      <c r="B97" s="342"/>
      <c r="C97" s="343">
        <f t="shared" si="8"/>
        <v>0</v>
      </c>
      <c r="D97" s="349"/>
      <c r="E97" s="350"/>
      <c r="F97" s="350"/>
      <c r="G97" s="350"/>
      <c r="H97" s="351"/>
      <c r="I97" s="352">
        <f t="shared" si="11"/>
        <v>0</v>
      </c>
      <c r="J97" s="349"/>
      <c r="K97" s="350"/>
      <c r="L97" s="350"/>
      <c r="M97" s="350"/>
      <c r="N97" s="350"/>
      <c r="O97" s="353"/>
      <c r="P97" s="354">
        <f t="shared" si="12"/>
        <v>0</v>
      </c>
    </row>
    <row r="98" spans="1:16" s="40" customFormat="1" ht="12.75" hidden="1">
      <c r="A98" s="341"/>
      <c r="B98" s="342"/>
      <c r="C98" s="343">
        <f t="shared" si="8"/>
        <v>0</v>
      </c>
      <c r="D98" s="344"/>
      <c r="E98" s="345"/>
      <c r="F98" s="345"/>
      <c r="G98" s="345"/>
      <c r="H98" s="346"/>
      <c r="I98" s="343">
        <f t="shared" si="11"/>
        <v>0</v>
      </c>
      <c r="J98" s="344"/>
      <c r="K98" s="345"/>
      <c r="L98" s="345"/>
      <c r="M98" s="345"/>
      <c r="N98" s="345"/>
      <c r="O98" s="347"/>
      <c r="P98" s="348">
        <f t="shared" si="12"/>
        <v>0</v>
      </c>
    </row>
    <row r="99" spans="1:16" s="40" customFormat="1" ht="12.75" hidden="1">
      <c r="A99" s="341"/>
      <c r="B99" s="342"/>
      <c r="C99" s="343">
        <f t="shared" si="8"/>
        <v>0</v>
      </c>
      <c r="D99" s="349"/>
      <c r="E99" s="350"/>
      <c r="F99" s="350"/>
      <c r="G99" s="350"/>
      <c r="H99" s="351"/>
      <c r="I99" s="352">
        <f t="shared" si="11"/>
        <v>0</v>
      </c>
      <c r="J99" s="349"/>
      <c r="K99" s="350"/>
      <c r="L99" s="350"/>
      <c r="M99" s="350"/>
      <c r="N99" s="350"/>
      <c r="O99" s="353"/>
      <c r="P99" s="354">
        <f t="shared" si="12"/>
        <v>0</v>
      </c>
    </row>
    <row r="100" spans="1:16" s="40" customFormat="1" ht="12.75" hidden="1">
      <c r="A100" s="341"/>
      <c r="B100" s="342"/>
      <c r="C100" s="343">
        <f aca="true" t="shared" si="13" ref="C100:C108">I100+P100</f>
        <v>0</v>
      </c>
      <c r="D100" s="344"/>
      <c r="E100" s="345"/>
      <c r="F100" s="345"/>
      <c r="G100" s="345"/>
      <c r="H100" s="346"/>
      <c r="I100" s="343">
        <f t="shared" si="11"/>
        <v>0</v>
      </c>
      <c r="J100" s="344"/>
      <c r="K100" s="345"/>
      <c r="L100" s="345"/>
      <c r="M100" s="345"/>
      <c r="N100" s="345"/>
      <c r="O100" s="347"/>
      <c r="P100" s="348">
        <f t="shared" si="12"/>
        <v>0</v>
      </c>
    </row>
    <row r="101" spans="2:16" s="40" customFormat="1" ht="12.75" hidden="1">
      <c r="B101" s="342"/>
      <c r="C101" s="343">
        <f t="shared" si="13"/>
        <v>0</v>
      </c>
      <c r="D101" s="349"/>
      <c r="E101" s="350"/>
      <c r="F101" s="350"/>
      <c r="G101" s="350"/>
      <c r="H101" s="351"/>
      <c r="I101" s="352">
        <f t="shared" si="11"/>
        <v>0</v>
      </c>
      <c r="J101" s="349"/>
      <c r="K101" s="350"/>
      <c r="L101" s="350"/>
      <c r="M101" s="350"/>
      <c r="N101" s="350"/>
      <c r="O101" s="353"/>
      <c r="P101" s="354">
        <f t="shared" si="12"/>
        <v>0</v>
      </c>
    </row>
    <row r="102" spans="2:16" s="40" customFormat="1" ht="12.75" hidden="1">
      <c r="B102" s="342"/>
      <c r="C102" s="343">
        <f t="shared" si="13"/>
        <v>0</v>
      </c>
      <c r="D102" s="344"/>
      <c r="E102" s="345"/>
      <c r="F102" s="345"/>
      <c r="G102" s="345"/>
      <c r="H102" s="346"/>
      <c r="I102" s="343">
        <f t="shared" si="11"/>
        <v>0</v>
      </c>
      <c r="J102" s="344"/>
      <c r="K102" s="345"/>
      <c r="L102" s="345"/>
      <c r="M102" s="345"/>
      <c r="N102" s="345"/>
      <c r="O102" s="347"/>
      <c r="P102" s="348">
        <f t="shared" si="12"/>
        <v>0</v>
      </c>
    </row>
    <row r="103" spans="2:16" s="40" customFormat="1" ht="12.75" hidden="1">
      <c r="B103" s="342"/>
      <c r="C103" s="343">
        <f t="shared" si="13"/>
        <v>0</v>
      </c>
      <c r="D103" s="349"/>
      <c r="E103" s="350"/>
      <c r="F103" s="350"/>
      <c r="G103" s="350"/>
      <c r="H103" s="351"/>
      <c r="I103" s="352">
        <f t="shared" si="11"/>
        <v>0</v>
      </c>
      <c r="J103" s="349"/>
      <c r="K103" s="350"/>
      <c r="L103" s="350"/>
      <c r="M103" s="350"/>
      <c r="N103" s="350"/>
      <c r="O103" s="353"/>
      <c r="P103" s="354">
        <f t="shared" si="12"/>
        <v>0</v>
      </c>
    </row>
    <row r="104" spans="2:16" s="40" customFormat="1" ht="12.75" hidden="1">
      <c r="B104" s="342"/>
      <c r="C104" s="343">
        <f t="shared" si="13"/>
        <v>0</v>
      </c>
      <c r="D104" s="344"/>
      <c r="E104" s="345"/>
      <c r="F104" s="345"/>
      <c r="G104" s="345"/>
      <c r="H104" s="346"/>
      <c r="I104" s="343">
        <f t="shared" si="11"/>
        <v>0</v>
      </c>
      <c r="J104" s="344"/>
      <c r="K104" s="345"/>
      <c r="L104" s="345"/>
      <c r="M104" s="345"/>
      <c r="N104" s="345"/>
      <c r="O104" s="347"/>
      <c r="P104" s="348">
        <f t="shared" si="12"/>
        <v>0</v>
      </c>
    </row>
    <row r="105" spans="2:16" s="40" customFormat="1" ht="12.75" hidden="1">
      <c r="B105" s="342"/>
      <c r="C105" s="343">
        <f t="shared" si="13"/>
        <v>0</v>
      </c>
      <c r="D105" s="349"/>
      <c r="E105" s="350"/>
      <c r="F105" s="350"/>
      <c r="G105" s="350"/>
      <c r="H105" s="351"/>
      <c r="I105" s="352">
        <f t="shared" si="11"/>
        <v>0</v>
      </c>
      <c r="J105" s="349"/>
      <c r="K105" s="350"/>
      <c r="L105" s="350"/>
      <c r="M105" s="350"/>
      <c r="N105" s="350"/>
      <c r="O105" s="353"/>
      <c r="P105" s="354">
        <f t="shared" si="12"/>
        <v>0</v>
      </c>
    </row>
    <row r="106" spans="2:16" s="40" customFormat="1" ht="12.75" hidden="1">
      <c r="B106" s="342"/>
      <c r="C106" s="343">
        <f t="shared" si="13"/>
        <v>0</v>
      </c>
      <c r="D106" s="344"/>
      <c r="E106" s="345"/>
      <c r="F106" s="345"/>
      <c r="G106" s="345"/>
      <c r="H106" s="346"/>
      <c r="I106" s="343">
        <f t="shared" si="11"/>
        <v>0</v>
      </c>
      <c r="J106" s="344"/>
      <c r="K106" s="345"/>
      <c r="L106" s="345"/>
      <c r="M106" s="345"/>
      <c r="N106" s="345"/>
      <c r="O106" s="347"/>
      <c r="P106" s="348">
        <f t="shared" si="12"/>
        <v>0</v>
      </c>
    </row>
    <row r="107" spans="2:16" s="40" customFormat="1" ht="12.75" hidden="1">
      <c r="B107" s="203"/>
      <c r="C107" s="34">
        <f t="shared" si="13"/>
        <v>0</v>
      </c>
      <c r="D107" s="309"/>
      <c r="E107" s="316"/>
      <c r="F107" s="316"/>
      <c r="G107" s="316"/>
      <c r="H107" s="312"/>
      <c r="I107" s="244">
        <f t="shared" si="11"/>
        <v>0</v>
      </c>
      <c r="J107" s="309"/>
      <c r="K107" s="316"/>
      <c r="L107" s="316"/>
      <c r="M107" s="316"/>
      <c r="N107" s="316"/>
      <c r="O107" s="340"/>
      <c r="P107" s="245">
        <f t="shared" si="12"/>
        <v>0</v>
      </c>
    </row>
    <row r="108" spans="1:16" s="254" customFormat="1" ht="20.25" customHeight="1">
      <c r="A108" s="394" t="s">
        <v>100</v>
      </c>
      <c r="B108" s="395"/>
      <c r="C108" s="300">
        <f t="shared" si="13"/>
        <v>29</v>
      </c>
      <c r="D108" s="311">
        <f aca="true" t="shared" si="14" ref="D108:P108">SUM(D88:D107)</f>
        <v>4</v>
      </c>
      <c r="E108" s="301">
        <f t="shared" si="14"/>
        <v>3</v>
      </c>
      <c r="F108" s="301">
        <f t="shared" si="14"/>
        <v>11</v>
      </c>
      <c r="G108" s="301">
        <f t="shared" si="14"/>
        <v>5</v>
      </c>
      <c r="H108" s="314">
        <f t="shared" si="14"/>
        <v>2</v>
      </c>
      <c r="I108" s="303">
        <f t="shared" si="14"/>
        <v>25</v>
      </c>
      <c r="J108" s="304">
        <f t="shared" si="14"/>
        <v>0</v>
      </c>
      <c r="K108" s="301">
        <f t="shared" si="14"/>
        <v>0</v>
      </c>
      <c r="L108" s="301">
        <f t="shared" si="14"/>
        <v>0</v>
      </c>
      <c r="M108" s="301">
        <f t="shared" si="14"/>
        <v>4</v>
      </c>
      <c r="N108" s="301">
        <f t="shared" si="14"/>
        <v>0</v>
      </c>
      <c r="O108" s="302">
        <f t="shared" si="14"/>
        <v>0</v>
      </c>
      <c r="P108" s="306">
        <f t="shared" si="14"/>
        <v>4</v>
      </c>
    </row>
    <row r="109" spans="1:16" ht="19.5" customHeight="1">
      <c r="A109" s="392" t="s">
        <v>67</v>
      </c>
      <c r="B109" s="393"/>
      <c r="C109" s="35">
        <f>I109+P109</f>
        <v>614</v>
      </c>
      <c r="D109" s="246">
        <f>D87+D108</f>
        <v>10</v>
      </c>
      <c r="E109" s="317">
        <f aca="true" t="shared" si="15" ref="E109:P109">E87+E108</f>
        <v>17</v>
      </c>
      <c r="F109" s="317">
        <f t="shared" si="15"/>
        <v>222</v>
      </c>
      <c r="G109" s="317">
        <f t="shared" si="15"/>
        <v>6</v>
      </c>
      <c r="H109" s="165">
        <f t="shared" si="15"/>
        <v>17</v>
      </c>
      <c r="I109" s="165">
        <f t="shared" si="15"/>
        <v>272</v>
      </c>
      <c r="J109" s="246">
        <f t="shared" si="15"/>
        <v>2</v>
      </c>
      <c r="K109" s="317">
        <f t="shared" si="15"/>
        <v>27</v>
      </c>
      <c r="L109" s="317">
        <f t="shared" si="15"/>
        <v>116</v>
      </c>
      <c r="M109" s="317">
        <f t="shared" si="15"/>
        <v>174</v>
      </c>
      <c r="N109" s="317">
        <f t="shared" si="15"/>
        <v>13</v>
      </c>
      <c r="O109" s="356">
        <f t="shared" si="15"/>
        <v>10</v>
      </c>
      <c r="P109" s="246">
        <f t="shared" si="15"/>
        <v>342</v>
      </c>
    </row>
    <row r="111" ht="12.75">
      <c r="B111" s="213" t="s">
        <v>130</v>
      </c>
    </row>
  </sheetData>
  <sheetProtection/>
  <mergeCells count="5">
    <mergeCell ref="A1:P1"/>
    <mergeCell ref="A3:B3"/>
    <mergeCell ref="A109:B109"/>
    <mergeCell ref="A108:B108"/>
    <mergeCell ref="A87:B87"/>
  </mergeCells>
  <printOptions horizontalCentered="1" verticalCentered="1"/>
  <pageMargins left="0.6692913385826772" right="0.35433070866141736" top="0.2362204724409449" bottom="0.26" header="0" footer="0"/>
  <pageSetup fitToHeight="1" fitToWidth="1"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5"/>
  <dimension ref="A1:S22"/>
  <sheetViews>
    <sheetView showGridLines="0" showZeros="0" zoomScale="75" zoomScaleNormal="75" zoomScalePageLayoutView="0" workbookViewId="0" topLeftCell="A1">
      <pane xSplit="1" ySplit="5" topLeftCell="B6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H18" sqref="H18"/>
    </sheetView>
  </sheetViews>
  <sheetFormatPr defaultColWidth="9.00390625" defaultRowHeight="12.75"/>
  <cols>
    <col min="1" max="1" width="19.875" style="2" customWidth="1"/>
    <col min="2" max="2" width="13.75390625" style="2" customWidth="1"/>
    <col min="3" max="3" width="13.875" style="2" bestFit="1" customWidth="1"/>
    <col min="4" max="7" width="13.875" style="3" bestFit="1" customWidth="1"/>
    <col min="8" max="9" width="13.875" style="2" bestFit="1" customWidth="1"/>
    <col min="10" max="16384" width="9.125" style="2" customWidth="1"/>
  </cols>
  <sheetData>
    <row r="1" spans="1:7" s="4" customFormat="1" ht="25.5" customHeight="1">
      <c r="A1" s="197" t="s">
        <v>177</v>
      </c>
      <c r="D1" s="16"/>
      <c r="E1" s="16"/>
      <c r="F1" s="16"/>
      <c r="G1" s="16"/>
    </row>
    <row r="2" spans="1:9" s="4" customFormat="1" ht="40.5" customHeight="1">
      <c r="A2" s="13"/>
      <c r="B2" s="27" t="s">
        <v>44</v>
      </c>
      <c r="C2" s="15"/>
      <c r="D2" s="24" t="s">
        <v>45</v>
      </c>
      <c r="E2" s="17"/>
      <c r="F2" s="8"/>
      <c r="G2" s="17"/>
      <c r="H2" s="9"/>
      <c r="I2" s="14"/>
    </row>
    <row r="3" spans="1:14" s="1" customFormat="1" ht="20.25" customHeight="1">
      <c r="A3" s="7"/>
      <c r="B3" s="28" t="s">
        <v>46</v>
      </c>
      <c r="C3" s="148"/>
      <c r="D3" s="150" t="s">
        <v>68</v>
      </c>
      <c r="E3" s="148"/>
      <c r="F3" s="151" t="s">
        <v>47</v>
      </c>
      <c r="G3" s="152"/>
      <c r="H3" s="151" t="s">
        <v>83</v>
      </c>
      <c r="I3" s="152"/>
      <c r="J3" s="145"/>
      <c r="K3" s="145"/>
      <c r="L3" s="145"/>
      <c r="M3" s="145"/>
      <c r="N3" s="145"/>
    </row>
    <row r="4" spans="1:19" s="1" customFormat="1" ht="18" customHeight="1">
      <c r="A4" s="7" t="s">
        <v>69</v>
      </c>
      <c r="B4" s="198" t="s">
        <v>152</v>
      </c>
      <c r="C4" s="199" t="s">
        <v>153</v>
      </c>
      <c r="D4" s="198" t="s">
        <v>152</v>
      </c>
      <c r="E4" s="199" t="s">
        <v>153</v>
      </c>
      <c r="F4" s="198" t="s">
        <v>152</v>
      </c>
      <c r="G4" s="199" t="s">
        <v>153</v>
      </c>
      <c r="H4" s="198" t="s">
        <v>152</v>
      </c>
      <c r="I4" s="247" t="s">
        <v>153</v>
      </c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1:19" s="1" customFormat="1" ht="31.5" customHeight="1">
      <c r="A5" s="11" t="s">
        <v>68</v>
      </c>
      <c r="B5" s="42">
        <f aca="true" t="shared" si="0" ref="B5:I5">B11+B16</f>
        <v>593</v>
      </c>
      <c r="C5" s="42">
        <f t="shared" si="0"/>
        <v>453</v>
      </c>
      <c r="D5" s="42">
        <f t="shared" si="0"/>
        <v>940</v>
      </c>
      <c r="E5" s="42">
        <f t="shared" si="0"/>
        <v>729</v>
      </c>
      <c r="F5" s="163">
        <f t="shared" si="0"/>
        <v>166</v>
      </c>
      <c r="G5" s="42">
        <f t="shared" si="0"/>
        <v>175</v>
      </c>
      <c r="H5" s="206">
        <f t="shared" si="0"/>
        <v>774</v>
      </c>
      <c r="I5" s="164">
        <f t="shared" si="0"/>
        <v>554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</row>
    <row r="6" spans="1:9" s="1" customFormat="1" ht="25.5" customHeight="1">
      <c r="A6" s="5" t="s">
        <v>71</v>
      </c>
      <c r="B6" s="201">
        <v>22</v>
      </c>
      <c r="C6" s="201">
        <v>8</v>
      </c>
      <c r="D6" s="29">
        <f aca="true" t="shared" si="1" ref="D6:E10">F6+H6</f>
        <v>0</v>
      </c>
      <c r="E6" s="30">
        <f t="shared" si="1"/>
        <v>0</v>
      </c>
      <c r="F6" s="200">
        <v>0</v>
      </c>
      <c r="G6" s="200">
        <v>0</v>
      </c>
      <c r="H6" s="207">
        <v>0</v>
      </c>
      <c r="I6" s="204">
        <v>0</v>
      </c>
    </row>
    <row r="7" spans="1:9" s="1" customFormat="1" ht="25.5" customHeight="1">
      <c r="A7" s="5" t="s">
        <v>73</v>
      </c>
      <c r="B7" s="201">
        <v>54</v>
      </c>
      <c r="C7" s="201">
        <v>27</v>
      </c>
      <c r="D7" s="29">
        <f t="shared" si="1"/>
        <v>2</v>
      </c>
      <c r="E7" s="30">
        <f t="shared" si="1"/>
        <v>3</v>
      </c>
      <c r="F7" s="200">
        <v>1</v>
      </c>
      <c r="G7" s="200">
        <v>3</v>
      </c>
      <c r="H7" s="207">
        <v>1</v>
      </c>
      <c r="I7" s="205">
        <v>0</v>
      </c>
    </row>
    <row r="8" spans="1:9" s="1" customFormat="1" ht="25.5" customHeight="1">
      <c r="A8" s="5" t="s">
        <v>74</v>
      </c>
      <c r="B8" s="201">
        <v>154</v>
      </c>
      <c r="C8" s="201">
        <v>151</v>
      </c>
      <c r="D8" s="29">
        <f t="shared" si="1"/>
        <v>4</v>
      </c>
      <c r="E8" s="30">
        <f t="shared" si="1"/>
        <v>3</v>
      </c>
      <c r="F8" s="200">
        <v>4</v>
      </c>
      <c r="G8" s="200">
        <v>1</v>
      </c>
      <c r="H8" s="207">
        <v>0</v>
      </c>
      <c r="I8" s="205">
        <v>2</v>
      </c>
    </row>
    <row r="9" spans="1:9" s="1" customFormat="1" ht="25.5" customHeight="1">
      <c r="A9" s="5" t="s">
        <v>78</v>
      </c>
      <c r="B9" s="201">
        <v>0</v>
      </c>
      <c r="C9" s="201">
        <v>0</v>
      </c>
      <c r="D9" s="29">
        <f t="shared" si="1"/>
        <v>34</v>
      </c>
      <c r="E9" s="30">
        <f t="shared" si="1"/>
        <v>15</v>
      </c>
      <c r="F9" s="200">
        <v>0</v>
      </c>
      <c r="G9" s="200">
        <v>0</v>
      </c>
      <c r="H9" s="207">
        <v>34</v>
      </c>
      <c r="I9" s="205">
        <v>15</v>
      </c>
    </row>
    <row r="10" spans="1:9" s="1" customFormat="1" ht="25.5" customHeight="1">
      <c r="A10" s="5" t="s">
        <v>79</v>
      </c>
      <c r="B10" s="201">
        <v>329</v>
      </c>
      <c r="C10" s="201">
        <v>167</v>
      </c>
      <c r="D10" s="29">
        <f t="shared" si="1"/>
        <v>400</v>
      </c>
      <c r="E10" s="30">
        <f t="shared" si="1"/>
        <v>358</v>
      </c>
      <c r="F10" s="200">
        <v>71</v>
      </c>
      <c r="G10" s="200">
        <v>80</v>
      </c>
      <c r="H10" s="207">
        <v>329</v>
      </c>
      <c r="I10" s="205">
        <v>278</v>
      </c>
    </row>
    <row r="11" spans="1:9" s="1" customFormat="1" ht="34.5" customHeight="1">
      <c r="A11" s="6" t="s">
        <v>98</v>
      </c>
      <c r="B11" s="33">
        <f aca="true" t="shared" si="2" ref="B11:I11">SUM(B6:B10)</f>
        <v>559</v>
      </c>
      <c r="C11" s="26">
        <f t="shared" si="2"/>
        <v>353</v>
      </c>
      <c r="D11" s="31">
        <f t="shared" si="2"/>
        <v>440</v>
      </c>
      <c r="E11" s="32">
        <f t="shared" si="2"/>
        <v>379</v>
      </c>
      <c r="F11" s="25">
        <f t="shared" si="2"/>
        <v>76</v>
      </c>
      <c r="G11" s="26">
        <f t="shared" si="2"/>
        <v>84</v>
      </c>
      <c r="H11" s="208">
        <f t="shared" si="2"/>
        <v>364</v>
      </c>
      <c r="I11" s="26">
        <f t="shared" si="2"/>
        <v>295</v>
      </c>
    </row>
    <row r="12" spans="1:9" s="1" customFormat="1" ht="25.5" customHeight="1">
      <c r="A12" s="5" t="s">
        <v>72</v>
      </c>
      <c r="B12" s="201">
        <v>2</v>
      </c>
      <c r="C12" s="201">
        <v>18</v>
      </c>
      <c r="D12" s="29">
        <f aca="true" t="shared" si="3" ref="D12:E15">F12+H12</f>
        <v>1</v>
      </c>
      <c r="E12" s="30">
        <f t="shared" si="3"/>
        <v>5</v>
      </c>
      <c r="F12" s="200">
        <v>0</v>
      </c>
      <c r="G12" s="200">
        <v>2</v>
      </c>
      <c r="H12" s="207">
        <v>1</v>
      </c>
      <c r="I12" s="205">
        <v>3</v>
      </c>
    </row>
    <row r="13" spans="1:9" s="1" customFormat="1" ht="25.5" customHeight="1">
      <c r="A13" s="5" t="s">
        <v>75</v>
      </c>
      <c r="B13" s="201">
        <v>1</v>
      </c>
      <c r="C13" s="201">
        <v>5</v>
      </c>
      <c r="D13" s="29">
        <f t="shared" si="3"/>
        <v>0</v>
      </c>
      <c r="E13" s="30">
        <f t="shared" si="3"/>
        <v>44</v>
      </c>
      <c r="F13" s="200">
        <v>0</v>
      </c>
      <c r="G13" s="200">
        <v>0</v>
      </c>
      <c r="H13" s="207">
        <v>0</v>
      </c>
      <c r="I13" s="205">
        <v>44</v>
      </c>
    </row>
    <row r="14" spans="1:9" ht="25.5" customHeight="1">
      <c r="A14" s="5" t="s">
        <v>76</v>
      </c>
      <c r="B14" s="201">
        <v>4</v>
      </c>
      <c r="C14" s="201">
        <v>56</v>
      </c>
      <c r="D14" s="29">
        <f t="shared" si="3"/>
        <v>149</v>
      </c>
      <c r="E14" s="30">
        <f t="shared" si="3"/>
        <v>82</v>
      </c>
      <c r="F14" s="200">
        <v>8</v>
      </c>
      <c r="G14" s="200">
        <v>6</v>
      </c>
      <c r="H14" s="207">
        <v>141</v>
      </c>
      <c r="I14" s="205">
        <v>76</v>
      </c>
    </row>
    <row r="15" spans="1:9" s="1" customFormat="1" ht="25.5" customHeight="1">
      <c r="A15" s="5" t="s">
        <v>77</v>
      </c>
      <c r="B15" s="201">
        <v>27</v>
      </c>
      <c r="C15" s="201">
        <v>21</v>
      </c>
      <c r="D15" s="29">
        <f t="shared" si="3"/>
        <v>350</v>
      </c>
      <c r="E15" s="30">
        <f t="shared" si="3"/>
        <v>219</v>
      </c>
      <c r="F15" s="200">
        <v>82</v>
      </c>
      <c r="G15" s="200">
        <v>83</v>
      </c>
      <c r="H15" s="207">
        <v>268</v>
      </c>
      <c r="I15" s="205">
        <v>136</v>
      </c>
    </row>
    <row r="16" spans="1:9" s="1" customFormat="1" ht="34.5" customHeight="1">
      <c r="A16" s="239" t="s">
        <v>1</v>
      </c>
      <c r="B16" s="240">
        <f aca="true" t="shared" si="4" ref="B16:I16">SUM(B12:B15)</f>
        <v>34</v>
      </c>
      <c r="C16" s="235">
        <f t="shared" si="4"/>
        <v>100</v>
      </c>
      <c r="D16" s="241">
        <f t="shared" si="4"/>
        <v>500</v>
      </c>
      <c r="E16" s="242">
        <f t="shared" si="4"/>
        <v>350</v>
      </c>
      <c r="F16" s="234">
        <f t="shared" si="4"/>
        <v>90</v>
      </c>
      <c r="G16" s="235">
        <f t="shared" si="4"/>
        <v>91</v>
      </c>
      <c r="H16" s="243">
        <f t="shared" si="4"/>
        <v>410</v>
      </c>
      <c r="I16" s="235">
        <f t="shared" si="4"/>
        <v>259</v>
      </c>
    </row>
    <row r="18" spans="1:7" s="10" customFormat="1" ht="25.5" customHeight="1">
      <c r="A18" s="184" t="s">
        <v>9</v>
      </c>
      <c r="D18" s="18"/>
      <c r="E18" s="18"/>
      <c r="F18" s="18"/>
      <c r="G18" s="18"/>
    </row>
    <row r="19" spans="1:7" s="19" customFormat="1" ht="18" customHeight="1">
      <c r="A19" s="19" t="s">
        <v>55</v>
      </c>
      <c r="D19" s="20"/>
      <c r="E19" s="20"/>
      <c r="F19" s="20"/>
      <c r="G19" s="20"/>
    </row>
    <row r="20" spans="1:9" s="23" customFormat="1" ht="12.75" customHeight="1">
      <c r="A20" s="41"/>
      <c r="B20" s="21"/>
      <c r="C20" s="21"/>
      <c r="D20" s="22"/>
      <c r="E20" s="22"/>
      <c r="F20" s="22"/>
      <c r="G20" s="22"/>
      <c r="H20" s="21"/>
      <c r="I20" s="21"/>
    </row>
    <row r="22" ht="15.75">
      <c r="B22" s="12"/>
    </row>
  </sheetData>
  <sheetProtection/>
  <printOptions horizontalCentered="1" verticalCentered="1"/>
  <pageMargins left="0.2362204724409449" right="0.2362204724409449" top="0.7874015748031497" bottom="0.6692913385826772" header="0.31496062992125984" footer="0.31496062992125984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4">
    <pageSetUpPr fitToPage="1"/>
  </sheetPr>
  <dimension ref="A1:S31"/>
  <sheetViews>
    <sheetView showGridLines="0" showZeros="0" tabSelected="1" zoomScale="75" zoomScaleNormal="75" workbookViewId="0" topLeftCell="A1">
      <selection activeCell="C22" sqref="C22"/>
    </sheetView>
  </sheetViews>
  <sheetFormatPr defaultColWidth="9.00390625" defaultRowHeight="12.75"/>
  <cols>
    <col min="1" max="1" width="15.375" style="261" customWidth="1"/>
    <col min="2" max="2" width="20.75390625" style="261" customWidth="1"/>
    <col min="3" max="4" width="15.75390625" style="281" customWidth="1"/>
    <col min="5" max="6" width="15.75390625" style="282" customWidth="1"/>
    <col min="7" max="7" width="3.375" style="261" customWidth="1"/>
    <col min="8" max="8" width="23.00390625" style="261" customWidth="1"/>
    <col min="9" max="9" width="22.875" style="261" customWidth="1"/>
    <col min="10" max="11" width="15.75390625" style="283" customWidth="1"/>
    <col min="12" max="12" width="18.75390625" style="282" customWidth="1"/>
    <col min="13" max="13" width="15.75390625" style="282" customWidth="1"/>
    <col min="14" max="16384" width="9.125" style="261" customWidth="1"/>
  </cols>
  <sheetData>
    <row r="1" spans="1:6" s="255" customFormat="1" ht="19.5" customHeight="1">
      <c r="A1" s="289" t="s">
        <v>175</v>
      </c>
      <c r="B1" s="284"/>
      <c r="C1" s="284"/>
      <c r="D1" s="284"/>
      <c r="E1" s="288"/>
      <c r="F1" s="288"/>
    </row>
    <row r="2" spans="1:6" s="255" customFormat="1" ht="19.5" customHeight="1" thickBot="1">
      <c r="A2" s="289"/>
      <c r="B2" s="284"/>
      <c r="C2" s="284"/>
      <c r="D2" s="284"/>
      <c r="E2" s="288"/>
      <c r="F2" s="288"/>
    </row>
    <row r="3" spans="1:13" s="256" customFormat="1" ht="15.75" customHeight="1" thickTop="1">
      <c r="A3" s="396"/>
      <c r="B3" s="396" t="s">
        <v>91</v>
      </c>
      <c r="C3" s="397" t="s">
        <v>49</v>
      </c>
      <c r="D3" s="397"/>
      <c r="E3" s="398" t="s">
        <v>50</v>
      </c>
      <c r="F3" s="399"/>
      <c r="H3" s="396" t="s">
        <v>48</v>
      </c>
      <c r="I3" s="396" t="s">
        <v>91</v>
      </c>
      <c r="J3" s="397" t="s">
        <v>49</v>
      </c>
      <c r="K3" s="397"/>
      <c r="L3" s="398" t="s">
        <v>50</v>
      </c>
      <c r="M3" s="399"/>
    </row>
    <row r="4" spans="1:14" s="256" customFormat="1" ht="15.75" customHeight="1" thickBot="1">
      <c r="A4" s="400"/>
      <c r="B4" s="400"/>
      <c r="C4" s="401" t="s">
        <v>152</v>
      </c>
      <c r="D4" s="402" t="s">
        <v>153</v>
      </c>
      <c r="E4" s="403" t="s">
        <v>152</v>
      </c>
      <c r="F4" s="402" t="s">
        <v>153</v>
      </c>
      <c r="G4" s="257"/>
      <c r="H4" s="404"/>
      <c r="I4" s="404"/>
      <c r="J4" s="401" t="s">
        <v>152</v>
      </c>
      <c r="K4" s="402" t="s">
        <v>153</v>
      </c>
      <c r="L4" s="403" t="s">
        <v>152</v>
      </c>
      <c r="M4" s="402" t="s">
        <v>153</v>
      </c>
      <c r="N4" s="257"/>
    </row>
    <row r="5" spans="1:19" s="256" customFormat="1" ht="15.75" customHeight="1" thickBot="1" thickTop="1">
      <c r="A5" s="258"/>
      <c r="B5" s="258"/>
      <c r="C5" s="405"/>
      <c r="D5" s="405"/>
      <c r="E5" s="405"/>
      <c r="F5" s="405"/>
      <c r="G5" s="257"/>
      <c r="H5" s="259"/>
      <c r="I5" s="259"/>
      <c r="J5" s="405"/>
      <c r="K5" s="405"/>
      <c r="L5" s="405"/>
      <c r="M5" s="405"/>
      <c r="N5" s="257"/>
      <c r="O5" s="257"/>
      <c r="P5" s="257"/>
      <c r="Q5" s="257"/>
      <c r="R5" s="257"/>
      <c r="S5" s="257"/>
    </row>
    <row r="6" spans="1:19" ht="24" customHeight="1" thickTop="1">
      <c r="A6" s="406" t="s">
        <v>51</v>
      </c>
      <c r="B6" s="406" t="s">
        <v>87</v>
      </c>
      <c r="C6" s="407"/>
      <c r="D6" s="408"/>
      <c r="E6" s="409">
        <v>1169706.5</v>
      </c>
      <c r="F6" s="410">
        <v>131834</v>
      </c>
      <c r="G6" s="260"/>
      <c r="H6" s="411" t="s">
        <v>52</v>
      </c>
      <c r="I6" s="411" t="s">
        <v>87</v>
      </c>
      <c r="J6" s="412">
        <f>SUM(J7:J9)</f>
        <v>75</v>
      </c>
      <c r="K6" s="413">
        <f>SUM(K7:K9)</f>
        <v>335</v>
      </c>
      <c r="L6" s="409">
        <v>12000</v>
      </c>
      <c r="M6" s="410">
        <v>11050</v>
      </c>
      <c r="N6" s="260"/>
      <c r="O6" s="260"/>
      <c r="P6" s="260"/>
      <c r="Q6" s="260"/>
      <c r="R6" s="260"/>
      <c r="S6" s="260"/>
    </row>
    <row r="7" spans="1:13" ht="19.5" customHeight="1">
      <c r="A7" s="414" t="s">
        <v>11</v>
      </c>
      <c r="B7" s="414" t="s">
        <v>12</v>
      </c>
      <c r="C7" s="415">
        <v>84.14912</v>
      </c>
      <c r="D7" s="416">
        <v>0.272947</v>
      </c>
      <c r="E7" s="417"/>
      <c r="F7" s="418"/>
      <c r="H7" s="414" t="s">
        <v>11</v>
      </c>
      <c r="I7" s="414" t="s">
        <v>13</v>
      </c>
      <c r="J7" s="419">
        <v>0</v>
      </c>
      <c r="K7" s="420">
        <v>4</v>
      </c>
      <c r="L7" s="417"/>
      <c r="M7" s="418"/>
    </row>
    <row r="8" spans="1:13" ht="19.5" customHeight="1">
      <c r="A8" s="414"/>
      <c r="B8" s="414" t="s">
        <v>14</v>
      </c>
      <c r="C8" s="421">
        <v>0</v>
      </c>
      <c r="D8" s="422">
        <v>2</v>
      </c>
      <c r="E8" s="417"/>
      <c r="F8" s="418"/>
      <c r="H8" s="414"/>
      <c r="I8" s="414" t="s">
        <v>15</v>
      </c>
      <c r="J8" s="419">
        <v>53</v>
      </c>
      <c r="K8" s="420">
        <v>261</v>
      </c>
      <c r="L8" s="417"/>
      <c r="M8" s="418"/>
    </row>
    <row r="9" spans="1:13" ht="19.5" customHeight="1">
      <c r="A9" s="414"/>
      <c r="B9" s="423" t="s">
        <v>16</v>
      </c>
      <c r="C9" s="424">
        <v>0.0001</v>
      </c>
      <c r="D9" s="425">
        <v>0.01477</v>
      </c>
      <c r="E9" s="417"/>
      <c r="F9" s="418"/>
      <c r="H9" s="414"/>
      <c r="I9" s="414" t="s">
        <v>17</v>
      </c>
      <c r="J9" s="419">
        <v>22</v>
      </c>
      <c r="K9" s="420">
        <v>70</v>
      </c>
      <c r="L9" s="417"/>
      <c r="M9" s="418"/>
    </row>
    <row r="10" spans="1:13" ht="19.5" customHeight="1">
      <c r="A10" s="414"/>
      <c r="B10" s="414" t="s">
        <v>18</v>
      </c>
      <c r="C10" s="426">
        <v>0.47807000000000005</v>
      </c>
      <c r="D10" s="425">
        <v>0.5387</v>
      </c>
      <c r="E10" s="417"/>
      <c r="F10" s="418"/>
      <c r="H10" s="427" t="s">
        <v>20</v>
      </c>
      <c r="I10" s="427" t="s">
        <v>87</v>
      </c>
      <c r="J10" s="428">
        <f>SUM(J11:J12)</f>
        <v>151</v>
      </c>
      <c r="K10" s="429">
        <f>SUM(K11:K12)</f>
        <v>100</v>
      </c>
      <c r="L10" s="430">
        <f>SUM(L11:L12)</f>
        <v>6342200</v>
      </c>
      <c r="M10" s="431">
        <f>SUM(M11:M12)</f>
        <v>3700000</v>
      </c>
    </row>
    <row r="11" spans="1:13" ht="19.5" customHeight="1">
      <c r="A11" s="414"/>
      <c r="B11" s="414" t="s">
        <v>19</v>
      </c>
      <c r="C11" s="432">
        <v>0.5</v>
      </c>
      <c r="D11" s="416">
        <v>0.09955</v>
      </c>
      <c r="E11" s="417"/>
      <c r="F11" s="418"/>
      <c r="H11" s="414" t="s">
        <v>11</v>
      </c>
      <c r="I11" s="423" t="s">
        <v>22</v>
      </c>
      <c r="J11" s="262">
        <v>149</v>
      </c>
      <c r="K11" s="420">
        <v>98</v>
      </c>
      <c r="L11" s="433">
        <v>6339200</v>
      </c>
      <c r="M11" s="434">
        <v>3658000</v>
      </c>
    </row>
    <row r="12" spans="1:13" ht="19.5" customHeight="1">
      <c r="A12" s="414"/>
      <c r="B12" s="414" t="s">
        <v>21</v>
      </c>
      <c r="C12" s="432">
        <v>21.610870000000002</v>
      </c>
      <c r="D12" s="435">
        <v>5.6086905</v>
      </c>
      <c r="E12" s="417"/>
      <c r="F12" s="418"/>
      <c r="H12" s="414" t="s">
        <v>66</v>
      </c>
      <c r="I12" s="423" t="s">
        <v>24</v>
      </c>
      <c r="J12" s="436">
        <v>2</v>
      </c>
      <c r="K12" s="264">
        <v>2</v>
      </c>
      <c r="L12" s="433">
        <v>3000</v>
      </c>
      <c r="M12" s="437">
        <v>42000</v>
      </c>
    </row>
    <row r="13" spans="1:13" ht="19.5" customHeight="1">
      <c r="A13" s="414"/>
      <c r="B13" s="423" t="s">
        <v>23</v>
      </c>
      <c r="C13" s="263">
        <v>11116</v>
      </c>
      <c r="D13" s="422">
        <v>304</v>
      </c>
      <c r="E13" s="417"/>
      <c r="F13" s="418"/>
      <c r="H13" s="427" t="s">
        <v>27</v>
      </c>
      <c r="I13" s="427" t="s">
        <v>66</v>
      </c>
      <c r="J13" s="428"/>
      <c r="K13" s="429"/>
      <c r="L13" s="438">
        <f>L14+L16+L17+L18</f>
        <v>26631352.044</v>
      </c>
      <c r="M13" s="431">
        <f>M14+M16+M17+M18</f>
        <v>18752782.35</v>
      </c>
    </row>
    <row r="14" spans="1:13" ht="19.5" customHeight="1">
      <c r="A14" s="414"/>
      <c r="B14" s="423" t="s">
        <v>25</v>
      </c>
      <c r="C14" s="265">
        <v>0</v>
      </c>
      <c r="D14" s="416">
        <v>0</v>
      </c>
      <c r="E14" s="417"/>
      <c r="F14" s="418"/>
      <c r="H14" s="439" t="s">
        <v>11</v>
      </c>
      <c r="I14" s="440" t="s">
        <v>147</v>
      </c>
      <c r="J14" s="441">
        <v>0</v>
      </c>
      <c r="K14" s="272">
        <v>0</v>
      </c>
      <c r="L14" s="442">
        <v>24419228.774</v>
      </c>
      <c r="M14" s="443">
        <v>16645807.35</v>
      </c>
    </row>
    <row r="15" spans="1:13" s="266" customFormat="1" ht="19.5" customHeight="1" thickBot="1">
      <c r="A15" s="444"/>
      <c r="B15" s="445" t="s">
        <v>26</v>
      </c>
      <c r="C15" s="446">
        <v>0</v>
      </c>
      <c r="D15" s="447">
        <v>0</v>
      </c>
      <c r="E15" s="448"/>
      <c r="F15" s="449"/>
      <c r="H15" s="439"/>
      <c r="I15" s="450" t="s">
        <v>148</v>
      </c>
      <c r="J15" s="451">
        <v>0</v>
      </c>
      <c r="K15" s="452">
        <v>0</v>
      </c>
      <c r="L15" s="453">
        <v>15366755.033999993</v>
      </c>
      <c r="M15" s="454">
        <v>6104557.65</v>
      </c>
    </row>
    <row r="16" spans="1:13" s="267" customFormat="1" ht="20.25" customHeight="1" thickTop="1">
      <c r="A16" s="455"/>
      <c r="B16" s="456"/>
      <c r="C16" s="457"/>
      <c r="D16" s="457"/>
      <c r="E16" s="458"/>
      <c r="F16" s="458"/>
      <c r="H16" s="414"/>
      <c r="I16" s="414" t="s">
        <v>30</v>
      </c>
      <c r="J16" s="459">
        <v>0</v>
      </c>
      <c r="K16" s="460">
        <v>0</v>
      </c>
      <c r="L16" s="461">
        <v>455532.27</v>
      </c>
      <c r="M16" s="462">
        <v>614555</v>
      </c>
    </row>
    <row r="17" spans="2:13" s="267" customFormat="1" ht="20.25" customHeight="1" thickBot="1">
      <c r="B17" s="269"/>
      <c r="C17" s="270"/>
      <c r="D17" s="268"/>
      <c r="E17" s="271"/>
      <c r="F17" s="271"/>
      <c r="H17" s="414"/>
      <c r="I17" s="414" t="s">
        <v>33</v>
      </c>
      <c r="J17" s="463">
        <v>0</v>
      </c>
      <c r="K17" s="464">
        <v>0</v>
      </c>
      <c r="L17" s="461">
        <v>23000</v>
      </c>
      <c r="M17" s="465">
        <v>0</v>
      </c>
    </row>
    <row r="18" spans="1:13" ht="20.25" customHeight="1" thickBot="1" thickTop="1">
      <c r="A18" s="466" t="s">
        <v>28</v>
      </c>
      <c r="B18" s="466"/>
      <c r="C18" s="467"/>
      <c r="D18" s="468"/>
      <c r="E18" s="469">
        <v>0</v>
      </c>
      <c r="F18" s="470">
        <v>2</v>
      </c>
      <c r="H18" s="471"/>
      <c r="I18" s="445" t="s">
        <v>35</v>
      </c>
      <c r="J18" s="472"/>
      <c r="K18" s="473"/>
      <c r="L18" s="474">
        <v>1733591</v>
      </c>
      <c r="M18" s="475">
        <v>1492420</v>
      </c>
    </row>
    <row r="19" spans="1:6" ht="19.5" customHeight="1" thickTop="1">
      <c r="A19" s="476" t="s">
        <v>29</v>
      </c>
      <c r="B19" s="476" t="s">
        <v>87</v>
      </c>
      <c r="C19" s="477">
        <f>SUM(C20:C22)</f>
        <v>21</v>
      </c>
      <c r="D19" s="478">
        <f>SUM(D20:D22)</f>
        <v>0</v>
      </c>
      <c r="E19" s="479"/>
      <c r="F19" s="480"/>
    </row>
    <row r="20" spans="1:13" ht="19.5" customHeight="1">
      <c r="A20" s="414" t="s">
        <v>31</v>
      </c>
      <c r="B20" s="414" t="s">
        <v>32</v>
      </c>
      <c r="C20" s="481">
        <v>4</v>
      </c>
      <c r="D20" s="420">
        <v>0</v>
      </c>
      <c r="E20" s="482"/>
      <c r="F20" s="483"/>
      <c r="J20" s="261"/>
      <c r="K20" s="261"/>
      <c r="L20" s="261"/>
      <c r="M20" s="261"/>
    </row>
    <row r="21" spans="1:13" ht="19.5" customHeight="1">
      <c r="A21" s="414"/>
      <c r="B21" s="414" t="s">
        <v>34</v>
      </c>
      <c r="C21" s="481">
        <v>2</v>
      </c>
      <c r="D21" s="420">
        <v>0</v>
      </c>
      <c r="E21" s="482"/>
      <c r="F21" s="483"/>
      <c r="J21" s="261"/>
      <c r="K21" s="261"/>
      <c r="L21" s="261"/>
      <c r="M21" s="261"/>
    </row>
    <row r="22" spans="1:13" ht="19.5" customHeight="1">
      <c r="A22" s="414"/>
      <c r="B22" s="414" t="s">
        <v>36</v>
      </c>
      <c r="C22" s="484">
        <v>15</v>
      </c>
      <c r="D22" s="485">
        <v>0</v>
      </c>
      <c r="E22" s="482"/>
      <c r="F22" s="483"/>
      <c r="H22" s="273"/>
      <c r="I22" s="273"/>
      <c r="J22" s="264"/>
      <c r="K22" s="264"/>
      <c r="L22" s="274"/>
      <c r="M22" s="274"/>
    </row>
    <row r="23" spans="1:14" ht="24" customHeight="1">
      <c r="A23" s="476" t="s">
        <v>37</v>
      </c>
      <c r="B23" s="486" t="s">
        <v>87</v>
      </c>
      <c r="C23" s="487">
        <f>SUM(C24:C25)</f>
        <v>0</v>
      </c>
      <c r="D23" s="478">
        <f>SUM(D24:D25)</f>
        <v>0</v>
      </c>
      <c r="E23" s="479"/>
      <c r="F23" s="480"/>
      <c r="H23" s="275"/>
      <c r="I23" s="275"/>
      <c r="J23" s="276"/>
      <c r="K23" s="276"/>
      <c r="L23" s="277"/>
      <c r="M23" s="277"/>
      <c r="N23" s="256"/>
    </row>
    <row r="24" spans="1:14" ht="19.5" customHeight="1">
      <c r="A24" s="414" t="s">
        <v>31</v>
      </c>
      <c r="B24" s="414" t="s">
        <v>38</v>
      </c>
      <c r="C24" s="481">
        <v>0</v>
      </c>
      <c r="D24" s="420">
        <v>0</v>
      </c>
      <c r="E24" s="482"/>
      <c r="F24" s="483"/>
      <c r="H24" s="275"/>
      <c r="I24" s="275"/>
      <c r="J24" s="278"/>
      <c r="K24" s="278"/>
      <c r="L24" s="277"/>
      <c r="M24" s="277"/>
      <c r="N24" s="256"/>
    </row>
    <row r="25" spans="1:14" ht="19.5" customHeight="1">
      <c r="A25" s="414"/>
      <c r="B25" s="414" t="s">
        <v>39</v>
      </c>
      <c r="C25" s="481">
        <v>0</v>
      </c>
      <c r="D25" s="420">
        <v>0</v>
      </c>
      <c r="E25" s="482"/>
      <c r="F25" s="483"/>
      <c r="H25" s="275"/>
      <c r="I25" s="275"/>
      <c r="J25" s="278"/>
      <c r="K25" s="278"/>
      <c r="L25" s="286"/>
      <c r="M25" s="286"/>
      <c r="N25" s="256"/>
    </row>
    <row r="26" spans="1:14" ht="24" customHeight="1">
      <c r="A26" s="476" t="s">
        <v>40</v>
      </c>
      <c r="B26" s="476" t="s">
        <v>87</v>
      </c>
      <c r="C26" s="477">
        <f>SUM(C27:C29)</f>
        <v>100</v>
      </c>
      <c r="D26" s="478">
        <f>SUM(D27:D29)</f>
        <v>202</v>
      </c>
      <c r="E26" s="488"/>
      <c r="F26" s="489"/>
      <c r="H26" s="275"/>
      <c r="I26" s="275"/>
      <c r="J26" s="276"/>
      <c r="K26" s="276"/>
      <c r="L26" s="286"/>
      <c r="M26" s="287"/>
      <c r="N26" s="256"/>
    </row>
    <row r="27" spans="1:14" ht="19.5" customHeight="1">
      <c r="A27" s="414" t="s">
        <v>31</v>
      </c>
      <c r="B27" s="414" t="s">
        <v>41</v>
      </c>
      <c r="C27" s="481">
        <v>24</v>
      </c>
      <c r="D27" s="420">
        <v>89</v>
      </c>
      <c r="E27" s="482"/>
      <c r="F27" s="483"/>
      <c r="H27" s="273"/>
      <c r="I27" s="273"/>
      <c r="J27" s="278"/>
      <c r="K27" s="278"/>
      <c r="L27" s="277"/>
      <c r="M27" s="277"/>
      <c r="N27" s="256"/>
    </row>
    <row r="28" spans="1:13" ht="19.5" customHeight="1">
      <c r="A28" s="414"/>
      <c r="B28" s="414" t="s">
        <v>42</v>
      </c>
      <c r="C28" s="481">
        <v>76</v>
      </c>
      <c r="D28" s="420">
        <v>107</v>
      </c>
      <c r="E28" s="482"/>
      <c r="F28" s="483"/>
      <c r="G28" s="280"/>
      <c r="H28" s="273"/>
      <c r="I28" s="273"/>
      <c r="J28" s="264"/>
      <c r="K28" s="264"/>
      <c r="L28" s="279"/>
      <c r="M28" s="279"/>
    </row>
    <row r="29" spans="1:13" ht="19.5" customHeight="1" thickBot="1">
      <c r="A29" s="444"/>
      <c r="B29" s="444" t="s">
        <v>36</v>
      </c>
      <c r="C29" s="490">
        <v>0</v>
      </c>
      <c r="D29" s="491">
        <v>6</v>
      </c>
      <c r="E29" s="492"/>
      <c r="F29" s="493"/>
      <c r="G29" s="280"/>
      <c r="H29" s="273"/>
      <c r="I29" s="273"/>
      <c r="J29" s="264"/>
      <c r="K29" s="264"/>
      <c r="L29" s="279"/>
      <c r="M29" s="279"/>
    </row>
    <row r="30" spans="1:13" ht="25.5" customHeight="1" thickTop="1">
      <c r="A30" s="320" t="s">
        <v>53</v>
      </c>
      <c r="B30" s="202"/>
      <c r="H30" s="273"/>
      <c r="I30" s="273"/>
      <c r="J30" s="264"/>
      <c r="K30" s="264"/>
      <c r="L30" s="279"/>
      <c r="M30" s="279"/>
    </row>
    <row r="31" spans="1:9" ht="18" customHeight="1">
      <c r="A31" s="209"/>
      <c r="H31" s="202"/>
      <c r="I31" s="202"/>
    </row>
  </sheetData>
  <sheetProtection/>
  <printOptions horizontalCentered="1" verticalCentered="1"/>
  <pageMargins left="0.22" right="0.28" top="0.4" bottom="0.59" header="0.2" footer="0.1968503937007874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Ruch graniczny osób na całej granicy</dc:title>
  <dc:subject/>
  <dc:creator>Anonim</dc:creator>
  <cp:keywords/>
  <dc:description/>
  <cp:lastModifiedBy>BAS KGSG</cp:lastModifiedBy>
  <cp:lastPrinted>2010-04-22T14:01:10Z</cp:lastPrinted>
  <dcterms:created xsi:type="dcterms:W3CDTF">1997-12-03T13:57:01Z</dcterms:created>
  <dcterms:modified xsi:type="dcterms:W3CDTF">2010-07-20T08:14:26Z</dcterms:modified>
  <cp:category/>
  <cp:version/>
  <cp:contentType/>
  <cp:contentStatus/>
</cp:coreProperties>
</file>